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stületi ülések 2023\2023.04.13\7. Útfelújítással kapcsolatos döntések\"/>
    </mc:Choice>
  </mc:AlternateContent>
  <xr:revisionPtr revIDLastSave="0" documentId="13_ncr:1_{EBD57070-E2F1-46E8-B31C-3C635E40DECD}" xr6:coauthVersionLast="47" xr6:coauthVersionMax="47" xr10:uidLastSave="{00000000-0000-0000-0000-000000000000}"/>
  <bookViews>
    <workbookView xWindow="-120" yWindow="-120" windowWidth="29040" windowHeight="15840" xr2:uid="{DA9965A2-50A2-4D6D-844A-7DC4A96AAA29}"/>
  </bookViews>
  <sheets>
    <sheet name="Munk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8" i="1" l="1"/>
  <c r="G268" i="1"/>
  <c r="F268" i="1"/>
  <c r="H260" i="1"/>
  <c r="G260" i="1"/>
  <c r="F260" i="1"/>
  <c r="G249" i="1"/>
  <c r="G270" i="1" s="1"/>
  <c r="F249" i="1"/>
  <c r="H249" i="1" s="1"/>
  <c r="H270" i="1" s="1"/>
  <c r="G221" i="1"/>
  <c r="F221" i="1"/>
  <c r="H221" i="1" s="1"/>
  <c r="G211" i="1"/>
  <c r="F211" i="1"/>
  <c r="H211" i="1" s="1"/>
  <c r="H201" i="1"/>
  <c r="G201" i="1"/>
  <c r="F201" i="1"/>
  <c r="H190" i="1"/>
  <c r="G190" i="1"/>
  <c r="F190" i="1"/>
  <c r="G182" i="1"/>
  <c r="F182" i="1"/>
  <c r="H182" i="1" s="1"/>
  <c r="G177" i="1"/>
  <c r="F177" i="1"/>
  <c r="H177" i="1" s="1"/>
  <c r="H165" i="1"/>
  <c r="G165" i="1"/>
  <c r="F165" i="1"/>
  <c r="H155" i="1"/>
  <c r="G155" i="1"/>
  <c r="G224" i="1" s="1"/>
  <c r="F155" i="1"/>
  <c r="H224" i="1" l="1"/>
  <c r="G225" i="1" s="1"/>
  <c r="G271" i="1"/>
  <c r="G226" i="1" l="1"/>
  <c r="G227" i="1" s="1"/>
  <c r="G272" i="1"/>
  <c r="G273" i="1" s="1"/>
  <c r="G131" i="1" l="1"/>
  <c r="H128" i="1"/>
  <c r="G128" i="1"/>
  <c r="F128" i="1"/>
  <c r="H118" i="1"/>
  <c r="G118" i="1"/>
  <c r="F118" i="1"/>
  <c r="H110" i="1"/>
  <c r="G110" i="1"/>
  <c r="F110" i="1"/>
  <c r="H100" i="1"/>
  <c r="G100" i="1"/>
  <c r="F100" i="1"/>
  <c r="H89" i="1"/>
  <c r="G89" i="1"/>
  <c r="F89" i="1"/>
  <c r="H79" i="1"/>
  <c r="G79" i="1"/>
  <c r="F79" i="1"/>
  <c r="H69" i="1"/>
  <c r="G69" i="1"/>
  <c r="F69" i="1"/>
  <c r="H59" i="1"/>
  <c r="G59" i="1"/>
  <c r="F59" i="1"/>
  <c r="H48" i="1"/>
  <c r="G48" i="1"/>
  <c r="F48" i="1"/>
  <c r="H40" i="1"/>
  <c r="G40" i="1"/>
  <c r="F40" i="1"/>
  <c r="H35" i="1"/>
  <c r="G35" i="1"/>
  <c r="F35" i="1"/>
  <c r="H23" i="1"/>
  <c r="G23" i="1"/>
  <c r="F23" i="1"/>
  <c r="H13" i="1"/>
  <c r="H131" i="1" s="1"/>
  <c r="G132" i="1" s="1"/>
  <c r="G13" i="1"/>
  <c r="F13" i="1"/>
  <c r="G133" i="1" l="1"/>
  <c r="G134" i="1" s="1"/>
</calcChain>
</file>

<file path=xl/sharedStrings.xml><?xml version="1.0" encoding="utf-8"?>
<sst xmlns="http://schemas.openxmlformats.org/spreadsheetml/2006/main" count="263" uniqueCount="114">
  <si>
    <t>Költségvetés</t>
  </si>
  <si>
    <t>Vértesszőlős, Baji utca (1037/221, 1037/220, 1037/19) útburkolat felújítása</t>
  </si>
  <si>
    <t>Ssz.:</t>
  </si>
  <si>
    <t>Tételszám, tételkiírás</t>
  </si>
  <si>
    <t>Egységár</t>
  </si>
  <si>
    <t>Egységre jutó (HUF)</t>
  </si>
  <si>
    <t>A tétel ára összesen (HUF)</t>
  </si>
  <si>
    <t>Szum</t>
  </si>
  <si>
    <t>Anyag</t>
  </si>
  <si>
    <t>Munkadíj</t>
  </si>
  <si>
    <t>ÉNGY kód: 63-001-0690192</t>
  </si>
  <si>
    <t>Közlekedés építési munkák</t>
  </si>
  <si>
    <t>Bitumenes alap és makadámburkolat készítése</t>
  </si>
  <si>
    <t>Bitumenes alapok, burkolatok bontási, felületelőkészítési, javítási munkái</t>
  </si>
  <si>
    <t>Aszfaltburkolatok felső rétegének lemaratása,</t>
  </si>
  <si>
    <t>hideg eljárással, 2,0 cm vastagságig,200 m2-nél kisebb felületen</t>
  </si>
  <si>
    <t>m2</t>
  </si>
  <si>
    <t>2*4+6*2+6*2+2*4</t>
  </si>
  <si>
    <t>ÉNGY kód: 63-103-2333482</t>
  </si>
  <si>
    <t>Egyéb közutak bitumenes burkolatai</t>
  </si>
  <si>
    <t>Egyéb közutak bitumenes burkolatának készítése,</t>
  </si>
  <si>
    <t>4 méter szélességig,</t>
  </si>
  <si>
    <t>Mart aszfalt, 60 mm vastagságban terítve</t>
  </si>
  <si>
    <t>m3</t>
  </si>
  <si>
    <t>(85*4+2*15/2+109*4+2*15/2)*0,06</t>
  </si>
  <si>
    <t>ÉNGY kód: 63-103-2334586</t>
  </si>
  <si>
    <t>hengerelt aszfalt kopóréteg készítése (AC),az alatta lévő réteg felületének előzetes letakarításával és bitumenes permetezéssel,</t>
  </si>
  <si>
    <t>AC 11 kopó aszfaltkeverékből, 35-55 mm vastagságban terítve</t>
  </si>
  <si>
    <t>Kopóréteg AC11 kopó (N) 50/70, AC11 kopó (N) 70/100 típusú bitumennel, N igénybevételi kat. útszakaszok kopórétege, homokkal, zúzalékkal</t>
  </si>
  <si>
    <t>(85*4+2*15/2+109*4+2*15/2)*0,055</t>
  </si>
  <si>
    <t xml:space="preserve">ÉNGY kód: 53-000-K </t>
  </si>
  <si>
    <t>Közműakna öntvényének szintbeállítása</t>
  </si>
  <si>
    <t>db</t>
  </si>
  <si>
    <t>ÉNGY kód: 21-004-0015702</t>
  </si>
  <si>
    <t>Alépítményi munkák</t>
  </si>
  <si>
    <t>Irtás, föld- és sziklamunka</t>
  </si>
  <si>
    <t>Alakító földmunka</t>
  </si>
  <si>
    <t>Padkarendezésgépi erővel, kiegészítő kézi munkával,I-IV. oszt. talajban,</t>
  </si>
  <si>
    <t>vastagság 10,0 cm-ig</t>
  </si>
  <si>
    <t>(90+109)*(1+1)</t>
  </si>
  <si>
    <t>ÉNGY kód: 21-004-0015663</t>
  </si>
  <si>
    <t>Tükörkészítés tömörítés nélkül,</t>
  </si>
  <si>
    <t>sík felületen</t>
  </si>
  <si>
    <t>gépi erővel,kiegészítő kézi munkával</t>
  </si>
  <si>
    <t>talajosztály: I-IV.</t>
  </si>
  <si>
    <t>ÉNGY kód: 21-008-0016275</t>
  </si>
  <si>
    <t>Tömörítés</t>
  </si>
  <si>
    <t>Simító hengerlésa földmű (tükör és padka) felületén,</t>
  </si>
  <si>
    <t>gépi erővel,</t>
  </si>
  <si>
    <t>3,0 m-nél nagyobb szélességnél</t>
  </si>
  <si>
    <t>ÉNGY kód: 61-004-K</t>
  </si>
  <si>
    <t>Útburkolatalap és makadámburkolat készítése</t>
  </si>
  <si>
    <t>Makadám rendszerű alapok</t>
  </si>
  <si>
    <t>Szórt alap készítése, egy rétegben,</t>
  </si>
  <si>
    <t>15-25 cm vastagságban, 4 cm hézagkitöltéssel,zúzottkőből vagy kohósalakkőből</t>
  </si>
  <si>
    <t>Zúzottkő, Tatabánya</t>
  </si>
  <si>
    <t>(90+109)*(0,5+0,5)*0,1</t>
  </si>
  <si>
    <t>ÉNGY kód: 21-003-0014884</t>
  </si>
  <si>
    <t>Munkagödör és munkaárok készítése</t>
  </si>
  <si>
    <t>Munkaárok földkiemelése közmű nélküli területen,gépi erővel, kiegészítő kézi munkával,bármely konzisztenciájú, I-IV. oszt. talajban,</t>
  </si>
  <si>
    <t>dúcolás nélkül,</t>
  </si>
  <si>
    <t>3,0 m2 szelvényig</t>
  </si>
  <si>
    <t>6,4*5*0,25</t>
  </si>
  <si>
    <t>ÉNGY kód: 21-004-0015675</t>
  </si>
  <si>
    <t>kézi erővel</t>
  </si>
  <si>
    <t>talajosztály: V-VI.</t>
  </si>
  <si>
    <t>6,4*5</t>
  </si>
  <si>
    <t>ÉNGY kód: 61-005-2327690</t>
  </si>
  <si>
    <t>Beton burkolatalapok</t>
  </si>
  <si>
    <t>Beton burkolatalap készítése, 6-30 cm vastagságban,permetezett védőréteggel utókezelve,</t>
  </si>
  <si>
    <t>2,00 m sávszélességig</t>
  </si>
  <si>
    <t>C16/20 - X0b(H) - 16 - F1 - CEM 42,5, m = 6,3 finomsági modulussal</t>
  </si>
  <si>
    <t>ÉNGY kód: 62-002-0677643</t>
  </si>
  <si>
    <t>Kőburkolat készítése</t>
  </si>
  <si>
    <t>Burkolatszegélyek</t>
  </si>
  <si>
    <r>
      <t>SEMMELROCK süllyesztett útszegély 40x20x15 cm, szürke</t>
    </r>
    <r>
      <rPr>
        <sz val="13"/>
        <rFont val="Times New Roman"/>
        <family val="1"/>
      </rPr>
      <t xml:space="preserve"> vagy</t>
    </r>
  </si>
  <si>
    <t>m</t>
  </si>
  <si>
    <t>4*4+6*2</t>
  </si>
  <si>
    <t>ÉNGY kód: 62-003-0683510</t>
  </si>
  <si>
    <t>Burkolatok</t>
  </si>
  <si>
    <t>Térburkolat készítése rendszerkövekből 8 cm-es vastagsággal,</t>
  </si>
  <si>
    <t>kvarc kopórétegű 10x10x8; 10x20x8; 20x20x8; 30x20x8; 40x20x8, 30x30x8; 40x40x8, 60x20x8, 60x40x8 cm-es méretekben</t>
  </si>
  <si>
    <t>SEMMELROCK Citytop 10x20x8 cm, szürke</t>
  </si>
  <si>
    <t>(1,2+3+1,2)*4</t>
  </si>
  <si>
    <t>Összesen:</t>
  </si>
  <si>
    <t>Útburkolat felújításának költsége:</t>
  </si>
  <si>
    <t>ÁFA 27%</t>
  </si>
  <si>
    <t>A munka ára:</t>
  </si>
  <si>
    <t>Tata, 2023.03.16.</t>
  </si>
  <si>
    <t>Bán Gábor</t>
  </si>
  <si>
    <t>ügyvezető</t>
  </si>
  <si>
    <t>BAZALT KFT TATA</t>
  </si>
  <si>
    <t>Vértesszőlős, Határ utca (1-es úttól az ív végéig) burkolatjelek felújító festése</t>
  </si>
  <si>
    <t>ÉNGY kód: 68-003-2340952</t>
  </si>
  <si>
    <t>Útpályatartozékok építése</t>
  </si>
  <si>
    <t>Útburkolati jelek</t>
  </si>
  <si>
    <t>Útburkolati jelek készítése,</t>
  </si>
  <si>
    <t>oldószeres hidegplasztik festékkel,</t>
  </si>
  <si>
    <t>Hidegplasztik festékek Pluvio Atlantis fehér (szórható 50+50 %)</t>
  </si>
  <si>
    <t>záróvonal, terelővonal: 55m2</t>
  </si>
  <si>
    <t>egyéb jelek: 76m2</t>
  </si>
  <si>
    <t>ÉNGY kód: 68-003-2340964</t>
  </si>
  <si>
    <t>Hidegplasztik festékek Pluvio Adonis sárga (szórható 50+50 %)</t>
  </si>
  <si>
    <t>záróvonal, terelővonal: 40m2</t>
  </si>
  <si>
    <t>kerékpáros átvezetés: 12m2</t>
  </si>
  <si>
    <t>Építés alatti forgalom irányítása, éjszakai munkavégzés</t>
  </si>
  <si>
    <t>alk</t>
  </si>
  <si>
    <t>Vértesszőlős, Kánya utca (Szarvas utcai útcsatlakozástól utolsó kapuig) útburkolat felújítása</t>
  </si>
  <si>
    <t>13*2</t>
  </si>
  <si>
    <t>Mart aszfalt, 75-100 mm vastagságban terítve</t>
  </si>
  <si>
    <t>(232*3+6*6/3*2+20*6/2)*(0,075+0,1)/2</t>
  </si>
  <si>
    <t>(232*3+6*6/3*2+20*6/2)*0,055</t>
  </si>
  <si>
    <t>232*(0,6+0,6)</t>
  </si>
  <si>
    <t>232*(0,5+0,5)*0,1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</si>
</sst>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Ft&quot;"/>
  </numFmts>
  <fonts count="10" x14ac:knownFonts="1">
    <font>
      <sz val="11"/>
      <color theme="1"/>
      <name val="Calibri"/>
      <family val="2"/>
      <charset val="238"/>
      <scheme val="minor"/>
    </font>
    <font>
      <b/>
      <sz val="16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1"/>
      <name val="Calibri"/>
      <family val="2"/>
      <charset val="238"/>
      <scheme val="minor"/>
    </font>
    <font>
      <sz val="13"/>
      <name val="Arial CE"/>
      <charset val="238"/>
    </font>
    <font>
      <b/>
      <sz val="13"/>
      <name val="Times New Roman"/>
      <family val="1"/>
      <charset val="238"/>
    </font>
    <font>
      <b/>
      <sz val="9"/>
      <name val="Arial CE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2" fillId="0" borderId="0" xfId="0" applyNumberFormat="1" applyFont="1"/>
    <xf numFmtId="0" fontId="4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/>
    <xf numFmtId="0" fontId="4" fillId="0" borderId="0" xfId="0" applyFont="1" applyAlignment="1">
      <alignment horizontal="left"/>
    </xf>
    <xf numFmtId="164" fontId="6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164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1416E-9D0D-42CA-A3EC-D6F90D27B343}">
  <dimension ref="A1:ID280"/>
  <sheetViews>
    <sheetView tabSelected="1" workbookViewId="0">
      <selection activeCell="G132" sqref="G132:H132"/>
    </sheetView>
  </sheetViews>
  <sheetFormatPr defaultRowHeight="16.5" x14ac:dyDescent="0.25"/>
  <cols>
    <col min="1" max="1" width="4.5703125" style="3" customWidth="1"/>
    <col min="2" max="2" width="33.7109375" style="2" customWidth="1"/>
    <col min="3" max="4" width="9.7109375" style="7" customWidth="1"/>
    <col min="5" max="5" width="10.85546875" style="7" customWidth="1"/>
    <col min="6" max="6" width="11.28515625" style="2" customWidth="1"/>
    <col min="7" max="7" width="17.5703125" style="8" customWidth="1"/>
    <col min="8" max="8" width="16.7109375" style="9" customWidth="1"/>
    <col min="9" max="9" width="15.85546875" style="2" customWidth="1"/>
    <col min="10" max="10" width="14.140625" style="2" bestFit="1" customWidth="1"/>
    <col min="11" max="11" width="10.28515625" style="2" bestFit="1" customWidth="1"/>
    <col min="12" max="242" width="9.140625" style="2"/>
    <col min="243" max="243" width="4.5703125" style="2" customWidth="1"/>
    <col min="244" max="244" width="33.7109375" style="2" customWidth="1"/>
    <col min="245" max="246" width="9.7109375" style="2" customWidth="1"/>
    <col min="247" max="247" width="10.85546875" style="2" customWidth="1"/>
    <col min="248" max="248" width="11.28515625" style="2" customWidth="1"/>
    <col min="249" max="249" width="17.5703125" style="2" customWidth="1"/>
    <col min="250" max="250" width="16.7109375" style="2" customWidth="1"/>
    <col min="251" max="251" width="13" style="2" customWidth="1"/>
    <col min="252" max="252" width="14.140625" style="2" bestFit="1" customWidth="1"/>
    <col min="253" max="253" width="10.28515625" style="2" bestFit="1" customWidth="1"/>
    <col min="254" max="498" width="9.140625" style="2"/>
    <col min="499" max="499" width="4.5703125" style="2" customWidth="1"/>
    <col min="500" max="500" width="33.7109375" style="2" customWidth="1"/>
    <col min="501" max="502" width="9.7109375" style="2" customWidth="1"/>
    <col min="503" max="503" width="10.85546875" style="2" customWidth="1"/>
    <col min="504" max="504" width="11.28515625" style="2" customWidth="1"/>
    <col min="505" max="505" width="17.5703125" style="2" customWidth="1"/>
    <col min="506" max="506" width="16.7109375" style="2" customWidth="1"/>
    <col min="507" max="507" width="13" style="2" customWidth="1"/>
    <col min="508" max="508" width="14.140625" style="2" bestFit="1" customWidth="1"/>
    <col min="509" max="509" width="10.28515625" style="2" bestFit="1" customWidth="1"/>
    <col min="510" max="754" width="9.140625" style="2"/>
    <col min="755" max="755" width="4.5703125" style="2" customWidth="1"/>
    <col min="756" max="756" width="33.7109375" style="2" customWidth="1"/>
    <col min="757" max="758" width="9.7109375" style="2" customWidth="1"/>
    <col min="759" max="759" width="10.85546875" style="2" customWidth="1"/>
    <col min="760" max="760" width="11.28515625" style="2" customWidth="1"/>
    <col min="761" max="761" width="17.5703125" style="2" customWidth="1"/>
    <col min="762" max="762" width="16.7109375" style="2" customWidth="1"/>
    <col min="763" max="763" width="13" style="2" customWidth="1"/>
    <col min="764" max="764" width="14.140625" style="2" bestFit="1" customWidth="1"/>
    <col min="765" max="765" width="10.28515625" style="2" bestFit="1" customWidth="1"/>
    <col min="766" max="1010" width="9.140625" style="2"/>
    <col min="1011" max="1011" width="4.5703125" style="2" customWidth="1"/>
    <col min="1012" max="1012" width="33.7109375" style="2" customWidth="1"/>
    <col min="1013" max="1014" width="9.7109375" style="2" customWidth="1"/>
    <col min="1015" max="1015" width="10.85546875" style="2" customWidth="1"/>
    <col min="1016" max="1016" width="11.28515625" style="2" customWidth="1"/>
    <col min="1017" max="1017" width="17.5703125" style="2" customWidth="1"/>
    <col min="1018" max="1018" width="16.7109375" style="2" customWidth="1"/>
    <col min="1019" max="1019" width="13" style="2" customWidth="1"/>
    <col min="1020" max="1020" width="14.140625" style="2" bestFit="1" customWidth="1"/>
    <col min="1021" max="1021" width="10.28515625" style="2" bestFit="1" customWidth="1"/>
    <col min="1022" max="1266" width="9.140625" style="2"/>
    <col min="1267" max="1267" width="4.5703125" style="2" customWidth="1"/>
    <col min="1268" max="1268" width="33.7109375" style="2" customWidth="1"/>
    <col min="1269" max="1270" width="9.7109375" style="2" customWidth="1"/>
    <col min="1271" max="1271" width="10.85546875" style="2" customWidth="1"/>
    <col min="1272" max="1272" width="11.28515625" style="2" customWidth="1"/>
    <col min="1273" max="1273" width="17.5703125" style="2" customWidth="1"/>
    <col min="1274" max="1274" width="16.7109375" style="2" customWidth="1"/>
    <col min="1275" max="1275" width="13" style="2" customWidth="1"/>
    <col min="1276" max="1276" width="14.140625" style="2" bestFit="1" customWidth="1"/>
    <col min="1277" max="1277" width="10.28515625" style="2" bestFit="1" customWidth="1"/>
    <col min="1278" max="1522" width="9.140625" style="2"/>
    <col min="1523" max="1523" width="4.5703125" style="2" customWidth="1"/>
    <col min="1524" max="1524" width="33.7109375" style="2" customWidth="1"/>
    <col min="1525" max="1526" width="9.7109375" style="2" customWidth="1"/>
    <col min="1527" max="1527" width="10.85546875" style="2" customWidth="1"/>
    <col min="1528" max="1528" width="11.28515625" style="2" customWidth="1"/>
    <col min="1529" max="1529" width="17.5703125" style="2" customWidth="1"/>
    <col min="1530" max="1530" width="16.7109375" style="2" customWidth="1"/>
    <col min="1531" max="1531" width="13" style="2" customWidth="1"/>
    <col min="1532" max="1532" width="14.140625" style="2" bestFit="1" customWidth="1"/>
    <col min="1533" max="1533" width="10.28515625" style="2" bestFit="1" customWidth="1"/>
    <col min="1534" max="1778" width="9.140625" style="2"/>
    <col min="1779" max="1779" width="4.5703125" style="2" customWidth="1"/>
    <col min="1780" max="1780" width="33.7109375" style="2" customWidth="1"/>
    <col min="1781" max="1782" width="9.7109375" style="2" customWidth="1"/>
    <col min="1783" max="1783" width="10.85546875" style="2" customWidth="1"/>
    <col min="1784" max="1784" width="11.28515625" style="2" customWidth="1"/>
    <col min="1785" max="1785" width="17.5703125" style="2" customWidth="1"/>
    <col min="1786" max="1786" width="16.7109375" style="2" customWidth="1"/>
    <col min="1787" max="1787" width="13" style="2" customWidth="1"/>
    <col min="1788" max="1788" width="14.140625" style="2" bestFit="1" customWidth="1"/>
    <col min="1789" max="1789" width="10.28515625" style="2" bestFit="1" customWidth="1"/>
    <col min="1790" max="2034" width="9.140625" style="2"/>
    <col min="2035" max="2035" width="4.5703125" style="2" customWidth="1"/>
    <col min="2036" max="2036" width="33.7109375" style="2" customWidth="1"/>
    <col min="2037" max="2038" width="9.7109375" style="2" customWidth="1"/>
    <col min="2039" max="2039" width="10.85546875" style="2" customWidth="1"/>
    <col min="2040" max="2040" width="11.28515625" style="2" customWidth="1"/>
    <col min="2041" max="2041" width="17.5703125" style="2" customWidth="1"/>
    <col min="2042" max="2042" width="16.7109375" style="2" customWidth="1"/>
    <col min="2043" max="2043" width="13" style="2" customWidth="1"/>
    <col min="2044" max="2044" width="14.140625" style="2" bestFit="1" customWidth="1"/>
    <col min="2045" max="2045" width="10.28515625" style="2" bestFit="1" customWidth="1"/>
    <col min="2046" max="2290" width="9.140625" style="2"/>
    <col min="2291" max="2291" width="4.5703125" style="2" customWidth="1"/>
    <col min="2292" max="2292" width="33.7109375" style="2" customWidth="1"/>
    <col min="2293" max="2294" width="9.7109375" style="2" customWidth="1"/>
    <col min="2295" max="2295" width="10.85546875" style="2" customWidth="1"/>
    <col min="2296" max="2296" width="11.28515625" style="2" customWidth="1"/>
    <col min="2297" max="2297" width="17.5703125" style="2" customWidth="1"/>
    <col min="2298" max="2298" width="16.7109375" style="2" customWidth="1"/>
    <col min="2299" max="2299" width="13" style="2" customWidth="1"/>
    <col min="2300" max="2300" width="14.140625" style="2" bestFit="1" customWidth="1"/>
    <col min="2301" max="2301" width="10.28515625" style="2" bestFit="1" customWidth="1"/>
    <col min="2302" max="2546" width="9.140625" style="2"/>
    <col min="2547" max="2547" width="4.5703125" style="2" customWidth="1"/>
    <col min="2548" max="2548" width="33.7109375" style="2" customWidth="1"/>
    <col min="2549" max="2550" width="9.7109375" style="2" customWidth="1"/>
    <col min="2551" max="2551" width="10.85546875" style="2" customWidth="1"/>
    <col min="2552" max="2552" width="11.28515625" style="2" customWidth="1"/>
    <col min="2553" max="2553" width="17.5703125" style="2" customWidth="1"/>
    <col min="2554" max="2554" width="16.7109375" style="2" customWidth="1"/>
    <col min="2555" max="2555" width="13" style="2" customWidth="1"/>
    <col min="2556" max="2556" width="14.140625" style="2" bestFit="1" customWidth="1"/>
    <col min="2557" max="2557" width="10.28515625" style="2" bestFit="1" customWidth="1"/>
    <col min="2558" max="2802" width="9.140625" style="2"/>
    <col min="2803" max="2803" width="4.5703125" style="2" customWidth="1"/>
    <col min="2804" max="2804" width="33.7109375" style="2" customWidth="1"/>
    <col min="2805" max="2806" width="9.7109375" style="2" customWidth="1"/>
    <col min="2807" max="2807" width="10.85546875" style="2" customWidth="1"/>
    <col min="2808" max="2808" width="11.28515625" style="2" customWidth="1"/>
    <col min="2809" max="2809" width="17.5703125" style="2" customWidth="1"/>
    <col min="2810" max="2810" width="16.7109375" style="2" customWidth="1"/>
    <col min="2811" max="2811" width="13" style="2" customWidth="1"/>
    <col min="2812" max="2812" width="14.140625" style="2" bestFit="1" customWidth="1"/>
    <col min="2813" max="2813" width="10.28515625" style="2" bestFit="1" customWidth="1"/>
    <col min="2814" max="3058" width="9.140625" style="2"/>
    <col min="3059" max="3059" width="4.5703125" style="2" customWidth="1"/>
    <col min="3060" max="3060" width="33.7109375" style="2" customWidth="1"/>
    <col min="3061" max="3062" width="9.7109375" style="2" customWidth="1"/>
    <col min="3063" max="3063" width="10.85546875" style="2" customWidth="1"/>
    <col min="3064" max="3064" width="11.28515625" style="2" customWidth="1"/>
    <col min="3065" max="3065" width="17.5703125" style="2" customWidth="1"/>
    <col min="3066" max="3066" width="16.7109375" style="2" customWidth="1"/>
    <col min="3067" max="3067" width="13" style="2" customWidth="1"/>
    <col min="3068" max="3068" width="14.140625" style="2" bestFit="1" customWidth="1"/>
    <col min="3069" max="3069" width="10.28515625" style="2" bestFit="1" customWidth="1"/>
    <col min="3070" max="3314" width="9.140625" style="2"/>
    <col min="3315" max="3315" width="4.5703125" style="2" customWidth="1"/>
    <col min="3316" max="3316" width="33.7109375" style="2" customWidth="1"/>
    <col min="3317" max="3318" width="9.7109375" style="2" customWidth="1"/>
    <col min="3319" max="3319" width="10.85546875" style="2" customWidth="1"/>
    <col min="3320" max="3320" width="11.28515625" style="2" customWidth="1"/>
    <col min="3321" max="3321" width="17.5703125" style="2" customWidth="1"/>
    <col min="3322" max="3322" width="16.7109375" style="2" customWidth="1"/>
    <col min="3323" max="3323" width="13" style="2" customWidth="1"/>
    <col min="3324" max="3324" width="14.140625" style="2" bestFit="1" customWidth="1"/>
    <col min="3325" max="3325" width="10.28515625" style="2" bestFit="1" customWidth="1"/>
    <col min="3326" max="3570" width="9.140625" style="2"/>
    <col min="3571" max="3571" width="4.5703125" style="2" customWidth="1"/>
    <col min="3572" max="3572" width="33.7109375" style="2" customWidth="1"/>
    <col min="3573" max="3574" width="9.7109375" style="2" customWidth="1"/>
    <col min="3575" max="3575" width="10.85546875" style="2" customWidth="1"/>
    <col min="3576" max="3576" width="11.28515625" style="2" customWidth="1"/>
    <col min="3577" max="3577" width="17.5703125" style="2" customWidth="1"/>
    <col min="3578" max="3578" width="16.7109375" style="2" customWidth="1"/>
    <col min="3579" max="3579" width="13" style="2" customWidth="1"/>
    <col min="3580" max="3580" width="14.140625" style="2" bestFit="1" customWidth="1"/>
    <col min="3581" max="3581" width="10.28515625" style="2" bestFit="1" customWidth="1"/>
    <col min="3582" max="3826" width="9.140625" style="2"/>
    <col min="3827" max="3827" width="4.5703125" style="2" customWidth="1"/>
    <col min="3828" max="3828" width="33.7109375" style="2" customWidth="1"/>
    <col min="3829" max="3830" width="9.7109375" style="2" customWidth="1"/>
    <col min="3831" max="3831" width="10.85546875" style="2" customWidth="1"/>
    <col min="3832" max="3832" width="11.28515625" style="2" customWidth="1"/>
    <col min="3833" max="3833" width="17.5703125" style="2" customWidth="1"/>
    <col min="3834" max="3834" width="16.7109375" style="2" customWidth="1"/>
    <col min="3835" max="3835" width="13" style="2" customWidth="1"/>
    <col min="3836" max="3836" width="14.140625" style="2" bestFit="1" customWidth="1"/>
    <col min="3837" max="3837" width="10.28515625" style="2" bestFit="1" customWidth="1"/>
    <col min="3838" max="4082" width="9.140625" style="2"/>
    <col min="4083" max="4083" width="4.5703125" style="2" customWidth="1"/>
    <col min="4084" max="4084" width="33.7109375" style="2" customWidth="1"/>
    <col min="4085" max="4086" width="9.7109375" style="2" customWidth="1"/>
    <col min="4087" max="4087" width="10.85546875" style="2" customWidth="1"/>
    <col min="4088" max="4088" width="11.28515625" style="2" customWidth="1"/>
    <col min="4089" max="4089" width="17.5703125" style="2" customWidth="1"/>
    <col min="4090" max="4090" width="16.7109375" style="2" customWidth="1"/>
    <col min="4091" max="4091" width="13" style="2" customWidth="1"/>
    <col min="4092" max="4092" width="14.140625" style="2" bestFit="1" customWidth="1"/>
    <col min="4093" max="4093" width="10.28515625" style="2" bestFit="1" customWidth="1"/>
    <col min="4094" max="4338" width="9.140625" style="2"/>
    <col min="4339" max="4339" width="4.5703125" style="2" customWidth="1"/>
    <col min="4340" max="4340" width="33.7109375" style="2" customWidth="1"/>
    <col min="4341" max="4342" width="9.7109375" style="2" customWidth="1"/>
    <col min="4343" max="4343" width="10.85546875" style="2" customWidth="1"/>
    <col min="4344" max="4344" width="11.28515625" style="2" customWidth="1"/>
    <col min="4345" max="4345" width="17.5703125" style="2" customWidth="1"/>
    <col min="4346" max="4346" width="16.7109375" style="2" customWidth="1"/>
    <col min="4347" max="4347" width="13" style="2" customWidth="1"/>
    <col min="4348" max="4348" width="14.140625" style="2" bestFit="1" customWidth="1"/>
    <col min="4349" max="4349" width="10.28515625" style="2" bestFit="1" customWidth="1"/>
    <col min="4350" max="4594" width="9.140625" style="2"/>
    <col min="4595" max="4595" width="4.5703125" style="2" customWidth="1"/>
    <col min="4596" max="4596" width="33.7109375" style="2" customWidth="1"/>
    <col min="4597" max="4598" width="9.7109375" style="2" customWidth="1"/>
    <col min="4599" max="4599" width="10.85546875" style="2" customWidth="1"/>
    <col min="4600" max="4600" width="11.28515625" style="2" customWidth="1"/>
    <col min="4601" max="4601" width="17.5703125" style="2" customWidth="1"/>
    <col min="4602" max="4602" width="16.7109375" style="2" customWidth="1"/>
    <col min="4603" max="4603" width="13" style="2" customWidth="1"/>
    <col min="4604" max="4604" width="14.140625" style="2" bestFit="1" customWidth="1"/>
    <col min="4605" max="4605" width="10.28515625" style="2" bestFit="1" customWidth="1"/>
    <col min="4606" max="4850" width="9.140625" style="2"/>
    <col min="4851" max="4851" width="4.5703125" style="2" customWidth="1"/>
    <col min="4852" max="4852" width="33.7109375" style="2" customWidth="1"/>
    <col min="4853" max="4854" width="9.7109375" style="2" customWidth="1"/>
    <col min="4855" max="4855" width="10.85546875" style="2" customWidth="1"/>
    <col min="4856" max="4856" width="11.28515625" style="2" customWidth="1"/>
    <col min="4857" max="4857" width="17.5703125" style="2" customWidth="1"/>
    <col min="4858" max="4858" width="16.7109375" style="2" customWidth="1"/>
    <col min="4859" max="4859" width="13" style="2" customWidth="1"/>
    <col min="4860" max="4860" width="14.140625" style="2" bestFit="1" customWidth="1"/>
    <col min="4861" max="4861" width="10.28515625" style="2" bestFit="1" customWidth="1"/>
    <col min="4862" max="5106" width="9.140625" style="2"/>
    <col min="5107" max="5107" width="4.5703125" style="2" customWidth="1"/>
    <col min="5108" max="5108" width="33.7109375" style="2" customWidth="1"/>
    <col min="5109" max="5110" width="9.7109375" style="2" customWidth="1"/>
    <col min="5111" max="5111" width="10.85546875" style="2" customWidth="1"/>
    <col min="5112" max="5112" width="11.28515625" style="2" customWidth="1"/>
    <col min="5113" max="5113" width="17.5703125" style="2" customWidth="1"/>
    <col min="5114" max="5114" width="16.7109375" style="2" customWidth="1"/>
    <col min="5115" max="5115" width="13" style="2" customWidth="1"/>
    <col min="5116" max="5116" width="14.140625" style="2" bestFit="1" customWidth="1"/>
    <col min="5117" max="5117" width="10.28515625" style="2" bestFit="1" customWidth="1"/>
    <col min="5118" max="5362" width="9.140625" style="2"/>
    <col min="5363" max="5363" width="4.5703125" style="2" customWidth="1"/>
    <col min="5364" max="5364" width="33.7109375" style="2" customWidth="1"/>
    <col min="5365" max="5366" width="9.7109375" style="2" customWidth="1"/>
    <col min="5367" max="5367" width="10.85546875" style="2" customWidth="1"/>
    <col min="5368" max="5368" width="11.28515625" style="2" customWidth="1"/>
    <col min="5369" max="5369" width="17.5703125" style="2" customWidth="1"/>
    <col min="5370" max="5370" width="16.7109375" style="2" customWidth="1"/>
    <col min="5371" max="5371" width="13" style="2" customWidth="1"/>
    <col min="5372" max="5372" width="14.140625" style="2" bestFit="1" customWidth="1"/>
    <col min="5373" max="5373" width="10.28515625" style="2" bestFit="1" customWidth="1"/>
    <col min="5374" max="5618" width="9.140625" style="2"/>
    <col min="5619" max="5619" width="4.5703125" style="2" customWidth="1"/>
    <col min="5620" max="5620" width="33.7109375" style="2" customWidth="1"/>
    <col min="5621" max="5622" width="9.7109375" style="2" customWidth="1"/>
    <col min="5623" max="5623" width="10.85546875" style="2" customWidth="1"/>
    <col min="5624" max="5624" width="11.28515625" style="2" customWidth="1"/>
    <col min="5625" max="5625" width="17.5703125" style="2" customWidth="1"/>
    <col min="5626" max="5626" width="16.7109375" style="2" customWidth="1"/>
    <col min="5627" max="5627" width="13" style="2" customWidth="1"/>
    <col min="5628" max="5628" width="14.140625" style="2" bestFit="1" customWidth="1"/>
    <col min="5629" max="5629" width="10.28515625" style="2" bestFit="1" customWidth="1"/>
    <col min="5630" max="5874" width="9.140625" style="2"/>
    <col min="5875" max="5875" width="4.5703125" style="2" customWidth="1"/>
    <col min="5876" max="5876" width="33.7109375" style="2" customWidth="1"/>
    <col min="5877" max="5878" width="9.7109375" style="2" customWidth="1"/>
    <col min="5879" max="5879" width="10.85546875" style="2" customWidth="1"/>
    <col min="5880" max="5880" width="11.28515625" style="2" customWidth="1"/>
    <col min="5881" max="5881" width="17.5703125" style="2" customWidth="1"/>
    <col min="5882" max="5882" width="16.7109375" style="2" customWidth="1"/>
    <col min="5883" max="5883" width="13" style="2" customWidth="1"/>
    <col min="5884" max="5884" width="14.140625" style="2" bestFit="1" customWidth="1"/>
    <col min="5885" max="5885" width="10.28515625" style="2" bestFit="1" customWidth="1"/>
    <col min="5886" max="6130" width="9.140625" style="2"/>
    <col min="6131" max="6131" width="4.5703125" style="2" customWidth="1"/>
    <col min="6132" max="6132" width="33.7109375" style="2" customWidth="1"/>
    <col min="6133" max="6134" width="9.7109375" style="2" customWidth="1"/>
    <col min="6135" max="6135" width="10.85546875" style="2" customWidth="1"/>
    <col min="6136" max="6136" width="11.28515625" style="2" customWidth="1"/>
    <col min="6137" max="6137" width="17.5703125" style="2" customWidth="1"/>
    <col min="6138" max="6138" width="16.7109375" style="2" customWidth="1"/>
    <col min="6139" max="6139" width="13" style="2" customWidth="1"/>
    <col min="6140" max="6140" width="14.140625" style="2" bestFit="1" customWidth="1"/>
    <col min="6141" max="6141" width="10.28515625" style="2" bestFit="1" customWidth="1"/>
    <col min="6142" max="6386" width="9.140625" style="2"/>
    <col min="6387" max="6387" width="4.5703125" style="2" customWidth="1"/>
    <col min="6388" max="6388" width="33.7109375" style="2" customWidth="1"/>
    <col min="6389" max="6390" width="9.7109375" style="2" customWidth="1"/>
    <col min="6391" max="6391" width="10.85546875" style="2" customWidth="1"/>
    <col min="6392" max="6392" width="11.28515625" style="2" customWidth="1"/>
    <col min="6393" max="6393" width="17.5703125" style="2" customWidth="1"/>
    <col min="6394" max="6394" width="16.7109375" style="2" customWidth="1"/>
    <col min="6395" max="6395" width="13" style="2" customWidth="1"/>
    <col min="6396" max="6396" width="14.140625" style="2" bestFit="1" customWidth="1"/>
    <col min="6397" max="6397" width="10.28515625" style="2" bestFit="1" customWidth="1"/>
    <col min="6398" max="6642" width="9.140625" style="2"/>
    <col min="6643" max="6643" width="4.5703125" style="2" customWidth="1"/>
    <col min="6644" max="6644" width="33.7109375" style="2" customWidth="1"/>
    <col min="6645" max="6646" width="9.7109375" style="2" customWidth="1"/>
    <col min="6647" max="6647" width="10.85546875" style="2" customWidth="1"/>
    <col min="6648" max="6648" width="11.28515625" style="2" customWidth="1"/>
    <col min="6649" max="6649" width="17.5703125" style="2" customWidth="1"/>
    <col min="6650" max="6650" width="16.7109375" style="2" customWidth="1"/>
    <col min="6651" max="6651" width="13" style="2" customWidth="1"/>
    <col min="6652" max="6652" width="14.140625" style="2" bestFit="1" customWidth="1"/>
    <col min="6653" max="6653" width="10.28515625" style="2" bestFit="1" customWidth="1"/>
    <col min="6654" max="6898" width="9.140625" style="2"/>
    <col min="6899" max="6899" width="4.5703125" style="2" customWidth="1"/>
    <col min="6900" max="6900" width="33.7109375" style="2" customWidth="1"/>
    <col min="6901" max="6902" width="9.7109375" style="2" customWidth="1"/>
    <col min="6903" max="6903" width="10.85546875" style="2" customWidth="1"/>
    <col min="6904" max="6904" width="11.28515625" style="2" customWidth="1"/>
    <col min="6905" max="6905" width="17.5703125" style="2" customWidth="1"/>
    <col min="6906" max="6906" width="16.7109375" style="2" customWidth="1"/>
    <col min="6907" max="6907" width="13" style="2" customWidth="1"/>
    <col min="6908" max="6908" width="14.140625" style="2" bestFit="1" customWidth="1"/>
    <col min="6909" max="6909" width="10.28515625" style="2" bestFit="1" customWidth="1"/>
    <col min="6910" max="7154" width="9.140625" style="2"/>
    <col min="7155" max="7155" width="4.5703125" style="2" customWidth="1"/>
    <col min="7156" max="7156" width="33.7109375" style="2" customWidth="1"/>
    <col min="7157" max="7158" width="9.7109375" style="2" customWidth="1"/>
    <col min="7159" max="7159" width="10.85546875" style="2" customWidth="1"/>
    <col min="7160" max="7160" width="11.28515625" style="2" customWidth="1"/>
    <col min="7161" max="7161" width="17.5703125" style="2" customWidth="1"/>
    <col min="7162" max="7162" width="16.7109375" style="2" customWidth="1"/>
    <col min="7163" max="7163" width="13" style="2" customWidth="1"/>
    <col min="7164" max="7164" width="14.140625" style="2" bestFit="1" customWidth="1"/>
    <col min="7165" max="7165" width="10.28515625" style="2" bestFit="1" customWidth="1"/>
    <col min="7166" max="7410" width="9.140625" style="2"/>
    <col min="7411" max="7411" width="4.5703125" style="2" customWidth="1"/>
    <col min="7412" max="7412" width="33.7109375" style="2" customWidth="1"/>
    <col min="7413" max="7414" width="9.7109375" style="2" customWidth="1"/>
    <col min="7415" max="7415" width="10.85546875" style="2" customWidth="1"/>
    <col min="7416" max="7416" width="11.28515625" style="2" customWidth="1"/>
    <col min="7417" max="7417" width="17.5703125" style="2" customWidth="1"/>
    <col min="7418" max="7418" width="16.7109375" style="2" customWidth="1"/>
    <col min="7419" max="7419" width="13" style="2" customWidth="1"/>
    <col min="7420" max="7420" width="14.140625" style="2" bestFit="1" customWidth="1"/>
    <col min="7421" max="7421" width="10.28515625" style="2" bestFit="1" customWidth="1"/>
    <col min="7422" max="7666" width="9.140625" style="2"/>
    <col min="7667" max="7667" width="4.5703125" style="2" customWidth="1"/>
    <col min="7668" max="7668" width="33.7109375" style="2" customWidth="1"/>
    <col min="7669" max="7670" width="9.7109375" style="2" customWidth="1"/>
    <col min="7671" max="7671" width="10.85546875" style="2" customWidth="1"/>
    <col min="7672" max="7672" width="11.28515625" style="2" customWidth="1"/>
    <col min="7673" max="7673" width="17.5703125" style="2" customWidth="1"/>
    <col min="7674" max="7674" width="16.7109375" style="2" customWidth="1"/>
    <col min="7675" max="7675" width="13" style="2" customWidth="1"/>
    <col min="7676" max="7676" width="14.140625" style="2" bestFit="1" customWidth="1"/>
    <col min="7677" max="7677" width="10.28515625" style="2" bestFit="1" customWidth="1"/>
    <col min="7678" max="7922" width="9.140625" style="2"/>
    <col min="7923" max="7923" width="4.5703125" style="2" customWidth="1"/>
    <col min="7924" max="7924" width="33.7109375" style="2" customWidth="1"/>
    <col min="7925" max="7926" width="9.7109375" style="2" customWidth="1"/>
    <col min="7927" max="7927" width="10.85546875" style="2" customWidth="1"/>
    <col min="7928" max="7928" width="11.28515625" style="2" customWidth="1"/>
    <col min="7929" max="7929" width="17.5703125" style="2" customWidth="1"/>
    <col min="7930" max="7930" width="16.7109375" style="2" customWidth="1"/>
    <col min="7931" max="7931" width="13" style="2" customWidth="1"/>
    <col min="7932" max="7932" width="14.140625" style="2" bestFit="1" customWidth="1"/>
    <col min="7933" max="7933" width="10.28515625" style="2" bestFit="1" customWidth="1"/>
    <col min="7934" max="8178" width="9.140625" style="2"/>
    <col min="8179" max="8179" width="4.5703125" style="2" customWidth="1"/>
    <col min="8180" max="8180" width="33.7109375" style="2" customWidth="1"/>
    <col min="8181" max="8182" width="9.7109375" style="2" customWidth="1"/>
    <col min="8183" max="8183" width="10.85546875" style="2" customWidth="1"/>
    <col min="8184" max="8184" width="11.28515625" style="2" customWidth="1"/>
    <col min="8185" max="8185" width="17.5703125" style="2" customWidth="1"/>
    <col min="8186" max="8186" width="16.7109375" style="2" customWidth="1"/>
    <col min="8187" max="8187" width="13" style="2" customWidth="1"/>
    <col min="8188" max="8188" width="14.140625" style="2" bestFit="1" customWidth="1"/>
    <col min="8189" max="8189" width="10.28515625" style="2" bestFit="1" customWidth="1"/>
    <col min="8190" max="8434" width="9.140625" style="2"/>
    <col min="8435" max="8435" width="4.5703125" style="2" customWidth="1"/>
    <col min="8436" max="8436" width="33.7109375" style="2" customWidth="1"/>
    <col min="8437" max="8438" width="9.7109375" style="2" customWidth="1"/>
    <col min="8439" max="8439" width="10.85546875" style="2" customWidth="1"/>
    <col min="8440" max="8440" width="11.28515625" style="2" customWidth="1"/>
    <col min="8441" max="8441" width="17.5703125" style="2" customWidth="1"/>
    <col min="8442" max="8442" width="16.7109375" style="2" customWidth="1"/>
    <col min="8443" max="8443" width="13" style="2" customWidth="1"/>
    <col min="8444" max="8444" width="14.140625" style="2" bestFit="1" customWidth="1"/>
    <col min="8445" max="8445" width="10.28515625" style="2" bestFit="1" customWidth="1"/>
    <col min="8446" max="8690" width="9.140625" style="2"/>
    <col min="8691" max="8691" width="4.5703125" style="2" customWidth="1"/>
    <col min="8692" max="8692" width="33.7109375" style="2" customWidth="1"/>
    <col min="8693" max="8694" width="9.7109375" style="2" customWidth="1"/>
    <col min="8695" max="8695" width="10.85546875" style="2" customWidth="1"/>
    <col min="8696" max="8696" width="11.28515625" style="2" customWidth="1"/>
    <col min="8697" max="8697" width="17.5703125" style="2" customWidth="1"/>
    <col min="8698" max="8698" width="16.7109375" style="2" customWidth="1"/>
    <col min="8699" max="8699" width="13" style="2" customWidth="1"/>
    <col min="8700" max="8700" width="14.140625" style="2" bestFit="1" customWidth="1"/>
    <col min="8701" max="8701" width="10.28515625" style="2" bestFit="1" customWidth="1"/>
    <col min="8702" max="8946" width="9.140625" style="2"/>
    <col min="8947" max="8947" width="4.5703125" style="2" customWidth="1"/>
    <col min="8948" max="8948" width="33.7109375" style="2" customWidth="1"/>
    <col min="8949" max="8950" width="9.7109375" style="2" customWidth="1"/>
    <col min="8951" max="8951" width="10.85546875" style="2" customWidth="1"/>
    <col min="8952" max="8952" width="11.28515625" style="2" customWidth="1"/>
    <col min="8953" max="8953" width="17.5703125" style="2" customWidth="1"/>
    <col min="8954" max="8954" width="16.7109375" style="2" customWidth="1"/>
    <col min="8955" max="8955" width="13" style="2" customWidth="1"/>
    <col min="8956" max="8956" width="14.140625" style="2" bestFit="1" customWidth="1"/>
    <col min="8957" max="8957" width="10.28515625" style="2" bestFit="1" customWidth="1"/>
    <col min="8958" max="9202" width="9.140625" style="2"/>
    <col min="9203" max="9203" width="4.5703125" style="2" customWidth="1"/>
    <col min="9204" max="9204" width="33.7109375" style="2" customWidth="1"/>
    <col min="9205" max="9206" width="9.7109375" style="2" customWidth="1"/>
    <col min="9207" max="9207" width="10.85546875" style="2" customWidth="1"/>
    <col min="9208" max="9208" width="11.28515625" style="2" customWidth="1"/>
    <col min="9209" max="9209" width="17.5703125" style="2" customWidth="1"/>
    <col min="9210" max="9210" width="16.7109375" style="2" customWidth="1"/>
    <col min="9211" max="9211" width="13" style="2" customWidth="1"/>
    <col min="9212" max="9212" width="14.140625" style="2" bestFit="1" customWidth="1"/>
    <col min="9213" max="9213" width="10.28515625" style="2" bestFit="1" customWidth="1"/>
    <col min="9214" max="9458" width="9.140625" style="2"/>
    <col min="9459" max="9459" width="4.5703125" style="2" customWidth="1"/>
    <col min="9460" max="9460" width="33.7109375" style="2" customWidth="1"/>
    <col min="9461" max="9462" width="9.7109375" style="2" customWidth="1"/>
    <col min="9463" max="9463" width="10.85546875" style="2" customWidth="1"/>
    <col min="9464" max="9464" width="11.28515625" style="2" customWidth="1"/>
    <col min="9465" max="9465" width="17.5703125" style="2" customWidth="1"/>
    <col min="9466" max="9466" width="16.7109375" style="2" customWidth="1"/>
    <col min="9467" max="9467" width="13" style="2" customWidth="1"/>
    <col min="9468" max="9468" width="14.140625" style="2" bestFit="1" customWidth="1"/>
    <col min="9469" max="9469" width="10.28515625" style="2" bestFit="1" customWidth="1"/>
    <col min="9470" max="9714" width="9.140625" style="2"/>
    <col min="9715" max="9715" width="4.5703125" style="2" customWidth="1"/>
    <col min="9716" max="9716" width="33.7109375" style="2" customWidth="1"/>
    <col min="9717" max="9718" width="9.7109375" style="2" customWidth="1"/>
    <col min="9719" max="9719" width="10.85546875" style="2" customWidth="1"/>
    <col min="9720" max="9720" width="11.28515625" style="2" customWidth="1"/>
    <col min="9721" max="9721" width="17.5703125" style="2" customWidth="1"/>
    <col min="9722" max="9722" width="16.7109375" style="2" customWidth="1"/>
    <col min="9723" max="9723" width="13" style="2" customWidth="1"/>
    <col min="9724" max="9724" width="14.140625" style="2" bestFit="1" customWidth="1"/>
    <col min="9725" max="9725" width="10.28515625" style="2" bestFit="1" customWidth="1"/>
    <col min="9726" max="9970" width="9.140625" style="2"/>
    <col min="9971" max="9971" width="4.5703125" style="2" customWidth="1"/>
    <col min="9972" max="9972" width="33.7109375" style="2" customWidth="1"/>
    <col min="9973" max="9974" width="9.7109375" style="2" customWidth="1"/>
    <col min="9975" max="9975" width="10.85546875" style="2" customWidth="1"/>
    <col min="9976" max="9976" width="11.28515625" style="2" customWidth="1"/>
    <col min="9977" max="9977" width="17.5703125" style="2" customWidth="1"/>
    <col min="9978" max="9978" width="16.7109375" style="2" customWidth="1"/>
    <col min="9979" max="9979" width="13" style="2" customWidth="1"/>
    <col min="9980" max="9980" width="14.140625" style="2" bestFit="1" customWidth="1"/>
    <col min="9981" max="9981" width="10.28515625" style="2" bestFit="1" customWidth="1"/>
    <col min="9982" max="10226" width="9.140625" style="2"/>
    <col min="10227" max="10227" width="4.5703125" style="2" customWidth="1"/>
    <col min="10228" max="10228" width="33.7109375" style="2" customWidth="1"/>
    <col min="10229" max="10230" width="9.7109375" style="2" customWidth="1"/>
    <col min="10231" max="10231" width="10.85546875" style="2" customWidth="1"/>
    <col min="10232" max="10232" width="11.28515625" style="2" customWidth="1"/>
    <col min="10233" max="10233" width="17.5703125" style="2" customWidth="1"/>
    <col min="10234" max="10234" width="16.7109375" style="2" customWidth="1"/>
    <col min="10235" max="10235" width="13" style="2" customWidth="1"/>
    <col min="10236" max="10236" width="14.140625" style="2" bestFit="1" customWidth="1"/>
    <col min="10237" max="10237" width="10.28515625" style="2" bestFit="1" customWidth="1"/>
    <col min="10238" max="10482" width="9.140625" style="2"/>
    <col min="10483" max="10483" width="4.5703125" style="2" customWidth="1"/>
    <col min="10484" max="10484" width="33.7109375" style="2" customWidth="1"/>
    <col min="10485" max="10486" width="9.7109375" style="2" customWidth="1"/>
    <col min="10487" max="10487" width="10.85546875" style="2" customWidth="1"/>
    <col min="10488" max="10488" width="11.28515625" style="2" customWidth="1"/>
    <col min="10489" max="10489" width="17.5703125" style="2" customWidth="1"/>
    <col min="10490" max="10490" width="16.7109375" style="2" customWidth="1"/>
    <col min="10491" max="10491" width="13" style="2" customWidth="1"/>
    <col min="10492" max="10492" width="14.140625" style="2" bestFit="1" customWidth="1"/>
    <col min="10493" max="10493" width="10.28515625" style="2" bestFit="1" customWidth="1"/>
    <col min="10494" max="10738" width="9.140625" style="2"/>
    <col min="10739" max="10739" width="4.5703125" style="2" customWidth="1"/>
    <col min="10740" max="10740" width="33.7109375" style="2" customWidth="1"/>
    <col min="10741" max="10742" width="9.7109375" style="2" customWidth="1"/>
    <col min="10743" max="10743" width="10.85546875" style="2" customWidth="1"/>
    <col min="10744" max="10744" width="11.28515625" style="2" customWidth="1"/>
    <col min="10745" max="10745" width="17.5703125" style="2" customWidth="1"/>
    <col min="10746" max="10746" width="16.7109375" style="2" customWidth="1"/>
    <col min="10747" max="10747" width="13" style="2" customWidth="1"/>
    <col min="10748" max="10748" width="14.140625" style="2" bestFit="1" customWidth="1"/>
    <col min="10749" max="10749" width="10.28515625" style="2" bestFit="1" customWidth="1"/>
    <col min="10750" max="10994" width="9.140625" style="2"/>
    <col min="10995" max="10995" width="4.5703125" style="2" customWidth="1"/>
    <col min="10996" max="10996" width="33.7109375" style="2" customWidth="1"/>
    <col min="10997" max="10998" width="9.7109375" style="2" customWidth="1"/>
    <col min="10999" max="10999" width="10.85546875" style="2" customWidth="1"/>
    <col min="11000" max="11000" width="11.28515625" style="2" customWidth="1"/>
    <col min="11001" max="11001" width="17.5703125" style="2" customWidth="1"/>
    <col min="11002" max="11002" width="16.7109375" style="2" customWidth="1"/>
    <col min="11003" max="11003" width="13" style="2" customWidth="1"/>
    <col min="11004" max="11004" width="14.140625" style="2" bestFit="1" customWidth="1"/>
    <col min="11005" max="11005" width="10.28515625" style="2" bestFit="1" customWidth="1"/>
    <col min="11006" max="11250" width="9.140625" style="2"/>
    <col min="11251" max="11251" width="4.5703125" style="2" customWidth="1"/>
    <col min="11252" max="11252" width="33.7109375" style="2" customWidth="1"/>
    <col min="11253" max="11254" width="9.7109375" style="2" customWidth="1"/>
    <col min="11255" max="11255" width="10.85546875" style="2" customWidth="1"/>
    <col min="11256" max="11256" width="11.28515625" style="2" customWidth="1"/>
    <col min="11257" max="11257" width="17.5703125" style="2" customWidth="1"/>
    <col min="11258" max="11258" width="16.7109375" style="2" customWidth="1"/>
    <col min="11259" max="11259" width="13" style="2" customWidth="1"/>
    <col min="11260" max="11260" width="14.140625" style="2" bestFit="1" customWidth="1"/>
    <col min="11261" max="11261" width="10.28515625" style="2" bestFit="1" customWidth="1"/>
    <col min="11262" max="11506" width="9.140625" style="2"/>
    <col min="11507" max="11507" width="4.5703125" style="2" customWidth="1"/>
    <col min="11508" max="11508" width="33.7109375" style="2" customWidth="1"/>
    <col min="11509" max="11510" width="9.7109375" style="2" customWidth="1"/>
    <col min="11511" max="11511" width="10.85546875" style="2" customWidth="1"/>
    <col min="11512" max="11512" width="11.28515625" style="2" customWidth="1"/>
    <col min="11513" max="11513" width="17.5703125" style="2" customWidth="1"/>
    <col min="11514" max="11514" width="16.7109375" style="2" customWidth="1"/>
    <col min="11515" max="11515" width="13" style="2" customWidth="1"/>
    <col min="11516" max="11516" width="14.140625" style="2" bestFit="1" customWidth="1"/>
    <col min="11517" max="11517" width="10.28515625" style="2" bestFit="1" customWidth="1"/>
    <col min="11518" max="11762" width="9.140625" style="2"/>
    <col min="11763" max="11763" width="4.5703125" style="2" customWidth="1"/>
    <col min="11764" max="11764" width="33.7109375" style="2" customWidth="1"/>
    <col min="11765" max="11766" width="9.7109375" style="2" customWidth="1"/>
    <col min="11767" max="11767" width="10.85546875" style="2" customWidth="1"/>
    <col min="11768" max="11768" width="11.28515625" style="2" customWidth="1"/>
    <col min="11769" max="11769" width="17.5703125" style="2" customWidth="1"/>
    <col min="11770" max="11770" width="16.7109375" style="2" customWidth="1"/>
    <col min="11771" max="11771" width="13" style="2" customWidth="1"/>
    <col min="11772" max="11772" width="14.140625" style="2" bestFit="1" customWidth="1"/>
    <col min="11773" max="11773" width="10.28515625" style="2" bestFit="1" customWidth="1"/>
    <col min="11774" max="12018" width="9.140625" style="2"/>
    <col min="12019" max="12019" width="4.5703125" style="2" customWidth="1"/>
    <col min="12020" max="12020" width="33.7109375" style="2" customWidth="1"/>
    <col min="12021" max="12022" width="9.7109375" style="2" customWidth="1"/>
    <col min="12023" max="12023" width="10.85546875" style="2" customWidth="1"/>
    <col min="12024" max="12024" width="11.28515625" style="2" customWidth="1"/>
    <col min="12025" max="12025" width="17.5703125" style="2" customWidth="1"/>
    <col min="12026" max="12026" width="16.7109375" style="2" customWidth="1"/>
    <col min="12027" max="12027" width="13" style="2" customWidth="1"/>
    <col min="12028" max="12028" width="14.140625" style="2" bestFit="1" customWidth="1"/>
    <col min="12029" max="12029" width="10.28515625" style="2" bestFit="1" customWidth="1"/>
    <col min="12030" max="12274" width="9.140625" style="2"/>
    <col min="12275" max="12275" width="4.5703125" style="2" customWidth="1"/>
    <col min="12276" max="12276" width="33.7109375" style="2" customWidth="1"/>
    <col min="12277" max="12278" width="9.7109375" style="2" customWidth="1"/>
    <col min="12279" max="12279" width="10.85546875" style="2" customWidth="1"/>
    <col min="12280" max="12280" width="11.28515625" style="2" customWidth="1"/>
    <col min="12281" max="12281" width="17.5703125" style="2" customWidth="1"/>
    <col min="12282" max="12282" width="16.7109375" style="2" customWidth="1"/>
    <col min="12283" max="12283" width="13" style="2" customWidth="1"/>
    <col min="12284" max="12284" width="14.140625" style="2" bestFit="1" customWidth="1"/>
    <col min="12285" max="12285" width="10.28515625" style="2" bestFit="1" customWidth="1"/>
    <col min="12286" max="12530" width="9.140625" style="2"/>
    <col min="12531" max="12531" width="4.5703125" style="2" customWidth="1"/>
    <col min="12532" max="12532" width="33.7109375" style="2" customWidth="1"/>
    <col min="12533" max="12534" width="9.7109375" style="2" customWidth="1"/>
    <col min="12535" max="12535" width="10.85546875" style="2" customWidth="1"/>
    <col min="12536" max="12536" width="11.28515625" style="2" customWidth="1"/>
    <col min="12537" max="12537" width="17.5703125" style="2" customWidth="1"/>
    <col min="12538" max="12538" width="16.7109375" style="2" customWidth="1"/>
    <col min="12539" max="12539" width="13" style="2" customWidth="1"/>
    <col min="12540" max="12540" width="14.140625" style="2" bestFit="1" customWidth="1"/>
    <col min="12541" max="12541" width="10.28515625" style="2" bestFit="1" customWidth="1"/>
    <col min="12542" max="12786" width="9.140625" style="2"/>
    <col min="12787" max="12787" width="4.5703125" style="2" customWidth="1"/>
    <col min="12788" max="12788" width="33.7109375" style="2" customWidth="1"/>
    <col min="12789" max="12790" width="9.7109375" style="2" customWidth="1"/>
    <col min="12791" max="12791" width="10.85546875" style="2" customWidth="1"/>
    <col min="12792" max="12792" width="11.28515625" style="2" customWidth="1"/>
    <col min="12793" max="12793" width="17.5703125" style="2" customWidth="1"/>
    <col min="12794" max="12794" width="16.7109375" style="2" customWidth="1"/>
    <col min="12795" max="12795" width="13" style="2" customWidth="1"/>
    <col min="12796" max="12796" width="14.140625" style="2" bestFit="1" customWidth="1"/>
    <col min="12797" max="12797" width="10.28515625" style="2" bestFit="1" customWidth="1"/>
    <col min="12798" max="13042" width="9.140625" style="2"/>
    <col min="13043" max="13043" width="4.5703125" style="2" customWidth="1"/>
    <col min="13044" max="13044" width="33.7109375" style="2" customWidth="1"/>
    <col min="13045" max="13046" width="9.7109375" style="2" customWidth="1"/>
    <col min="13047" max="13047" width="10.85546875" style="2" customWidth="1"/>
    <col min="13048" max="13048" width="11.28515625" style="2" customWidth="1"/>
    <col min="13049" max="13049" width="17.5703125" style="2" customWidth="1"/>
    <col min="13050" max="13050" width="16.7109375" style="2" customWidth="1"/>
    <col min="13051" max="13051" width="13" style="2" customWidth="1"/>
    <col min="13052" max="13052" width="14.140625" style="2" bestFit="1" customWidth="1"/>
    <col min="13053" max="13053" width="10.28515625" style="2" bestFit="1" customWidth="1"/>
    <col min="13054" max="13298" width="9.140625" style="2"/>
    <col min="13299" max="13299" width="4.5703125" style="2" customWidth="1"/>
    <col min="13300" max="13300" width="33.7109375" style="2" customWidth="1"/>
    <col min="13301" max="13302" width="9.7109375" style="2" customWidth="1"/>
    <col min="13303" max="13303" width="10.85546875" style="2" customWidth="1"/>
    <col min="13304" max="13304" width="11.28515625" style="2" customWidth="1"/>
    <col min="13305" max="13305" width="17.5703125" style="2" customWidth="1"/>
    <col min="13306" max="13306" width="16.7109375" style="2" customWidth="1"/>
    <col min="13307" max="13307" width="13" style="2" customWidth="1"/>
    <col min="13308" max="13308" width="14.140625" style="2" bestFit="1" customWidth="1"/>
    <col min="13309" max="13309" width="10.28515625" style="2" bestFit="1" customWidth="1"/>
    <col min="13310" max="13554" width="9.140625" style="2"/>
    <col min="13555" max="13555" width="4.5703125" style="2" customWidth="1"/>
    <col min="13556" max="13556" width="33.7109375" style="2" customWidth="1"/>
    <col min="13557" max="13558" width="9.7109375" style="2" customWidth="1"/>
    <col min="13559" max="13559" width="10.85546875" style="2" customWidth="1"/>
    <col min="13560" max="13560" width="11.28515625" style="2" customWidth="1"/>
    <col min="13561" max="13561" width="17.5703125" style="2" customWidth="1"/>
    <col min="13562" max="13562" width="16.7109375" style="2" customWidth="1"/>
    <col min="13563" max="13563" width="13" style="2" customWidth="1"/>
    <col min="13564" max="13564" width="14.140625" style="2" bestFit="1" customWidth="1"/>
    <col min="13565" max="13565" width="10.28515625" style="2" bestFit="1" customWidth="1"/>
    <col min="13566" max="13810" width="9.140625" style="2"/>
    <col min="13811" max="13811" width="4.5703125" style="2" customWidth="1"/>
    <col min="13812" max="13812" width="33.7109375" style="2" customWidth="1"/>
    <col min="13813" max="13814" width="9.7109375" style="2" customWidth="1"/>
    <col min="13815" max="13815" width="10.85546875" style="2" customWidth="1"/>
    <col min="13816" max="13816" width="11.28515625" style="2" customWidth="1"/>
    <col min="13817" max="13817" width="17.5703125" style="2" customWidth="1"/>
    <col min="13818" max="13818" width="16.7109375" style="2" customWidth="1"/>
    <col min="13819" max="13819" width="13" style="2" customWidth="1"/>
    <col min="13820" max="13820" width="14.140625" style="2" bestFit="1" customWidth="1"/>
    <col min="13821" max="13821" width="10.28515625" style="2" bestFit="1" customWidth="1"/>
    <col min="13822" max="14066" width="9.140625" style="2"/>
    <col min="14067" max="14067" width="4.5703125" style="2" customWidth="1"/>
    <col min="14068" max="14068" width="33.7109375" style="2" customWidth="1"/>
    <col min="14069" max="14070" width="9.7109375" style="2" customWidth="1"/>
    <col min="14071" max="14071" width="10.85546875" style="2" customWidth="1"/>
    <col min="14072" max="14072" width="11.28515625" style="2" customWidth="1"/>
    <col min="14073" max="14073" width="17.5703125" style="2" customWidth="1"/>
    <col min="14074" max="14074" width="16.7109375" style="2" customWidth="1"/>
    <col min="14075" max="14075" width="13" style="2" customWidth="1"/>
    <col min="14076" max="14076" width="14.140625" style="2" bestFit="1" customWidth="1"/>
    <col min="14077" max="14077" width="10.28515625" style="2" bestFit="1" customWidth="1"/>
    <col min="14078" max="14322" width="9.140625" style="2"/>
    <col min="14323" max="14323" width="4.5703125" style="2" customWidth="1"/>
    <col min="14324" max="14324" width="33.7109375" style="2" customWidth="1"/>
    <col min="14325" max="14326" width="9.7109375" style="2" customWidth="1"/>
    <col min="14327" max="14327" width="10.85546875" style="2" customWidth="1"/>
    <col min="14328" max="14328" width="11.28515625" style="2" customWidth="1"/>
    <col min="14329" max="14329" width="17.5703125" style="2" customWidth="1"/>
    <col min="14330" max="14330" width="16.7109375" style="2" customWidth="1"/>
    <col min="14331" max="14331" width="13" style="2" customWidth="1"/>
    <col min="14332" max="14332" width="14.140625" style="2" bestFit="1" customWidth="1"/>
    <col min="14333" max="14333" width="10.28515625" style="2" bestFit="1" customWidth="1"/>
    <col min="14334" max="14578" width="9.140625" style="2"/>
    <col min="14579" max="14579" width="4.5703125" style="2" customWidth="1"/>
    <col min="14580" max="14580" width="33.7109375" style="2" customWidth="1"/>
    <col min="14581" max="14582" width="9.7109375" style="2" customWidth="1"/>
    <col min="14583" max="14583" width="10.85546875" style="2" customWidth="1"/>
    <col min="14584" max="14584" width="11.28515625" style="2" customWidth="1"/>
    <col min="14585" max="14585" width="17.5703125" style="2" customWidth="1"/>
    <col min="14586" max="14586" width="16.7109375" style="2" customWidth="1"/>
    <col min="14587" max="14587" width="13" style="2" customWidth="1"/>
    <col min="14588" max="14588" width="14.140625" style="2" bestFit="1" customWidth="1"/>
    <col min="14589" max="14589" width="10.28515625" style="2" bestFit="1" customWidth="1"/>
    <col min="14590" max="14834" width="9.140625" style="2"/>
    <col min="14835" max="14835" width="4.5703125" style="2" customWidth="1"/>
    <col min="14836" max="14836" width="33.7109375" style="2" customWidth="1"/>
    <col min="14837" max="14838" width="9.7109375" style="2" customWidth="1"/>
    <col min="14839" max="14839" width="10.85546875" style="2" customWidth="1"/>
    <col min="14840" max="14840" width="11.28515625" style="2" customWidth="1"/>
    <col min="14841" max="14841" width="17.5703125" style="2" customWidth="1"/>
    <col min="14842" max="14842" width="16.7109375" style="2" customWidth="1"/>
    <col min="14843" max="14843" width="13" style="2" customWidth="1"/>
    <col min="14844" max="14844" width="14.140625" style="2" bestFit="1" customWidth="1"/>
    <col min="14845" max="14845" width="10.28515625" style="2" bestFit="1" customWidth="1"/>
    <col min="14846" max="15090" width="9.140625" style="2"/>
    <col min="15091" max="15091" width="4.5703125" style="2" customWidth="1"/>
    <col min="15092" max="15092" width="33.7109375" style="2" customWidth="1"/>
    <col min="15093" max="15094" width="9.7109375" style="2" customWidth="1"/>
    <col min="15095" max="15095" width="10.85546875" style="2" customWidth="1"/>
    <col min="15096" max="15096" width="11.28515625" style="2" customWidth="1"/>
    <col min="15097" max="15097" width="17.5703125" style="2" customWidth="1"/>
    <col min="15098" max="15098" width="16.7109375" style="2" customWidth="1"/>
    <col min="15099" max="15099" width="13" style="2" customWidth="1"/>
    <col min="15100" max="15100" width="14.140625" style="2" bestFit="1" customWidth="1"/>
    <col min="15101" max="15101" width="10.28515625" style="2" bestFit="1" customWidth="1"/>
    <col min="15102" max="15346" width="9.140625" style="2"/>
    <col min="15347" max="15347" width="4.5703125" style="2" customWidth="1"/>
    <col min="15348" max="15348" width="33.7109375" style="2" customWidth="1"/>
    <col min="15349" max="15350" width="9.7109375" style="2" customWidth="1"/>
    <col min="15351" max="15351" width="10.85546875" style="2" customWidth="1"/>
    <col min="15352" max="15352" width="11.28515625" style="2" customWidth="1"/>
    <col min="15353" max="15353" width="17.5703125" style="2" customWidth="1"/>
    <col min="15354" max="15354" width="16.7109375" style="2" customWidth="1"/>
    <col min="15355" max="15355" width="13" style="2" customWidth="1"/>
    <col min="15356" max="15356" width="14.140625" style="2" bestFit="1" customWidth="1"/>
    <col min="15357" max="15357" width="10.28515625" style="2" bestFit="1" customWidth="1"/>
    <col min="15358" max="15602" width="9.140625" style="2"/>
    <col min="15603" max="15603" width="4.5703125" style="2" customWidth="1"/>
    <col min="15604" max="15604" width="33.7109375" style="2" customWidth="1"/>
    <col min="15605" max="15606" width="9.7109375" style="2" customWidth="1"/>
    <col min="15607" max="15607" width="10.85546875" style="2" customWidth="1"/>
    <col min="15608" max="15608" width="11.28515625" style="2" customWidth="1"/>
    <col min="15609" max="15609" width="17.5703125" style="2" customWidth="1"/>
    <col min="15610" max="15610" width="16.7109375" style="2" customWidth="1"/>
    <col min="15611" max="15611" width="13" style="2" customWidth="1"/>
    <col min="15612" max="15612" width="14.140625" style="2" bestFit="1" customWidth="1"/>
    <col min="15613" max="15613" width="10.28515625" style="2" bestFit="1" customWidth="1"/>
    <col min="15614" max="15858" width="9.140625" style="2"/>
    <col min="15859" max="15859" width="4.5703125" style="2" customWidth="1"/>
    <col min="15860" max="15860" width="33.7109375" style="2" customWidth="1"/>
    <col min="15861" max="15862" width="9.7109375" style="2" customWidth="1"/>
    <col min="15863" max="15863" width="10.85546875" style="2" customWidth="1"/>
    <col min="15864" max="15864" width="11.28515625" style="2" customWidth="1"/>
    <col min="15865" max="15865" width="17.5703125" style="2" customWidth="1"/>
    <col min="15866" max="15866" width="16.7109375" style="2" customWidth="1"/>
    <col min="15867" max="15867" width="13" style="2" customWidth="1"/>
    <col min="15868" max="15868" width="14.140625" style="2" bestFit="1" customWidth="1"/>
    <col min="15869" max="15869" width="10.28515625" style="2" bestFit="1" customWidth="1"/>
    <col min="15870" max="16114" width="9.140625" style="2"/>
    <col min="16115" max="16115" width="4.5703125" style="2" customWidth="1"/>
    <col min="16116" max="16116" width="33.7109375" style="2" customWidth="1"/>
    <col min="16117" max="16118" width="9.7109375" style="2" customWidth="1"/>
    <col min="16119" max="16119" width="10.85546875" style="2" customWidth="1"/>
    <col min="16120" max="16120" width="11.28515625" style="2" customWidth="1"/>
    <col min="16121" max="16121" width="17.5703125" style="2" customWidth="1"/>
    <col min="16122" max="16122" width="16.7109375" style="2" customWidth="1"/>
    <col min="16123" max="16123" width="13" style="2" customWidth="1"/>
    <col min="16124" max="16124" width="14.140625" style="2" bestFit="1" customWidth="1"/>
    <col min="16125" max="16125" width="10.28515625" style="2" bestFit="1" customWidth="1"/>
    <col min="16126" max="16384" width="9.140625" style="2"/>
  </cols>
  <sheetData>
    <row r="1" spans="1:9" ht="20.25" x14ac:dyDescent="0.3">
      <c r="A1" s="21" t="s">
        <v>0</v>
      </c>
      <c r="B1" s="21"/>
      <c r="C1" s="21"/>
      <c r="D1" s="21"/>
      <c r="E1" s="21"/>
      <c r="F1" s="21"/>
      <c r="G1" s="21"/>
      <c r="H1" s="21"/>
    </row>
    <row r="3" spans="1:9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4" spans="1:9" ht="20.25" x14ac:dyDescent="0.3">
      <c r="A4" s="1"/>
      <c r="B4" s="3"/>
      <c r="C4" s="1"/>
      <c r="D4" s="1"/>
      <c r="E4" s="1"/>
      <c r="F4" s="1"/>
      <c r="G4" s="1"/>
      <c r="H4" s="1"/>
    </row>
    <row r="5" spans="1:9" s="6" customFormat="1" x14ac:dyDescent="0.25">
      <c r="A5" s="23" t="s">
        <v>2</v>
      </c>
      <c r="B5" s="23" t="s">
        <v>3</v>
      </c>
      <c r="C5" s="23"/>
      <c r="D5" s="4" t="s">
        <v>4</v>
      </c>
      <c r="E5" s="23" t="s">
        <v>5</v>
      </c>
      <c r="F5" s="23"/>
      <c r="G5" s="24" t="s">
        <v>6</v>
      </c>
      <c r="H5" s="24"/>
    </row>
    <row r="6" spans="1:9" s="6" customFormat="1" x14ac:dyDescent="0.25">
      <c r="A6" s="23"/>
      <c r="B6" s="23"/>
      <c r="C6" s="23"/>
      <c r="D6" s="4" t="s">
        <v>7</v>
      </c>
      <c r="E6" s="4" t="s">
        <v>8</v>
      </c>
      <c r="F6" s="4" t="s">
        <v>9</v>
      </c>
      <c r="G6" s="5" t="s">
        <v>8</v>
      </c>
      <c r="H6" s="5" t="s">
        <v>9</v>
      </c>
      <c r="I6" s="2"/>
    </row>
    <row r="7" spans="1:9" x14ac:dyDescent="0.25">
      <c r="A7" s="3">
        <v>1</v>
      </c>
      <c r="B7" s="6" t="s">
        <v>10</v>
      </c>
    </row>
    <row r="8" spans="1:9" x14ac:dyDescent="0.25">
      <c r="B8" s="2" t="s">
        <v>11</v>
      </c>
    </row>
    <row r="9" spans="1:9" x14ac:dyDescent="0.25">
      <c r="B9" s="2" t="s">
        <v>12</v>
      </c>
    </row>
    <row r="10" spans="1:9" x14ac:dyDescent="0.25">
      <c r="B10" s="2" t="s">
        <v>13</v>
      </c>
    </row>
    <row r="11" spans="1:9" x14ac:dyDescent="0.25">
      <c r="B11" s="2" t="s">
        <v>14</v>
      </c>
    </row>
    <row r="12" spans="1:9" x14ac:dyDescent="0.25">
      <c r="B12" s="6" t="s">
        <v>15</v>
      </c>
    </row>
    <row r="13" spans="1:9" x14ac:dyDescent="0.25">
      <c r="B13" s="10">
        <v>40</v>
      </c>
      <c r="C13" s="3" t="s">
        <v>16</v>
      </c>
      <c r="D13" s="3">
        <v>1460</v>
      </c>
      <c r="E13" s="3">
        <v>0</v>
      </c>
      <c r="F13" s="6">
        <f>+D13-E13</f>
        <v>1460</v>
      </c>
      <c r="G13" s="11">
        <f>B13*E13</f>
        <v>0</v>
      </c>
      <c r="H13" s="12">
        <f>B13*F13</f>
        <v>58400</v>
      </c>
    </row>
    <row r="14" spans="1:9" x14ac:dyDescent="0.25">
      <c r="B14" s="2" t="s">
        <v>17</v>
      </c>
      <c r="C14" s="3"/>
      <c r="D14" s="3"/>
      <c r="E14" s="3"/>
      <c r="F14" s="6"/>
      <c r="G14" s="11"/>
      <c r="H14" s="12"/>
    </row>
    <row r="15" spans="1:9" x14ac:dyDescent="0.25">
      <c r="B15" s="6"/>
    </row>
    <row r="16" spans="1:9" x14ac:dyDescent="0.25">
      <c r="A16" s="3">
        <v>2</v>
      </c>
      <c r="B16" s="6" t="s">
        <v>18</v>
      </c>
    </row>
    <row r="17" spans="1:8" x14ac:dyDescent="0.25">
      <c r="A17" s="13"/>
      <c r="B17" s="2" t="s">
        <v>11</v>
      </c>
    </row>
    <row r="18" spans="1:8" x14ac:dyDescent="0.25">
      <c r="A18" s="13"/>
      <c r="B18" s="2" t="s">
        <v>12</v>
      </c>
    </row>
    <row r="19" spans="1:8" x14ac:dyDescent="0.25">
      <c r="A19" s="13"/>
      <c r="B19" s="2" t="s">
        <v>19</v>
      </c>
    </row>
    <row r="20" spans="1:8" x14ac:dyDescent="0.25">
      <c r="A20" s="13"/>
      <c r="B20" s="2" t="s">
        <v>20</v>
      </c>
    </row>
    <row r="21" spans="1:8" x14ac:dyDescent="0.25">
      <c r="A21" s="13"/>
      <c r="B21" s="2" t="s">
        <v>21</v>
      </c>
    </row>
    <row r="22" spans="1:8" x14ac:dyDescent="0.25">
      <c r="A22" s="13"/>
      <c r="B22" s="6" t="s">
        <v>22</v>
      </c>
    </row>
    <row r="23" spans="1:8" x14ac:dyDescent="0.25">
      <c r="B23" s="10">
        <v>49</v>
      </c>
      <c r="C23" s="3" t="s">
        <v>23</v>
      </c>
      <c r="D23" s="3">
        <v>89000</v>
      </c>
      <c r="E23" s="3">
        <v>55400</v>
      </c>
      <c r="F23" s="6">
        <f>+D23-E23</f>
        <v>33600</v>
      </c>
      <c r="G23" s="11">
        <f>B23*E23</f>
        <v>2714600</v>
      </c>
      <c r="H23" s="12">
        <f>B23*F23</f>
        <v>1646400</v>
      </c>
    </row>
    <row r="24" spans="1:8" x14ac:dyDescent="0.25">
      <c r="B24" s="2" t="s">
        <v>24</v>
      </c>
    </row>
    <row r="26" spans="1:8" x14ac:dyDescent="0.25">
      <c r="A26" s="3">
        <v>3</v>
      </c>
      <c r="B26" s="6" t="s">
        <v>25</v>
      </c>
    </row>
    <row r="27" spans="1:8" x14ac:dyDescent="0.25">
      <c r="B27" s="2" t="s">
        <v>11</v>
      </c>
    </row>
    <row r="28" spans="1:8" x14ac:dyDescent="0.25">
      <c r="B28" s="2" t="s">
        <v>12</v>
      </c>
    </row>
    <row r="29" spans="1:8" x14ac:dyDescent="0.25">
      <c r="B29" s="2" t="s">
        <v>19</v>
      </c>
    </row>
    <row r="30" spans="1:8" x14ac:dyDescent="0.25">
      <c r="B30" s="2" t="s">
        <v>20</v>
      </c>
    </row>
    <row r="31" spans="1:8" x14ac:dyDescent="0.25">
      <c r="B31" s="2" t="s">
        <v>26</v>
      </c>
    </row>
    <row r="32" spans="1:8" x14ac:dyDescent="0.25">
      <c r="B32" s="2" t="s">
        <v>21</v>
      </c>
    </row>
    <row r="33" spans="1:238" x14ac:dyDescent="0.25">
      <c r="B33" s="2" t="s">
        <v>27</v>
      </c>
    </row>
    <row r="34" spans="1:238" x14ac:dyDescent="0.25">
      <c r="B34" s="6" t="s">
        <v>28</v>
      </c>
    </row>
    <row r="35" spans="1:238" x14ac:dyDescent="0.25">
      <c r="B35" s="10">
        <v>45</v>
      </c>
      <c r="C35" s="3" t="s">
        <v>23</v>
      </c>
      <c r="D35" s="3">
        <v>189500</v>
      </c>
      <c r="E35" s="3">
        <v>142600</v>
      </c>
      <c r="F35" s="6">
        <f>+D35-E35</f>
        <v>46900</v>
      </c>
      <c r="G35" s="11">
        <f>B35*E35</f>
        <v>6417000</v>
      </c>
      <c r="H35" s="12">
        <f>B35*F35</f>
        <v>2110500</v>
      </c>
    </row>
    <row r="36" spans="1:238" x14ac:dyDescent="0.25">
      <c r="B36" s="2" t="s">
        <v>29</v>
      </c>
      <c r="C36" s="3"/>
      <c r="D36" s="3"/>
      <c r="E36" s="3"/>
      <c r="F36" s="6"/>
      <c r="G36" s="11"/>
      <c r="H36" s="12"/>
    </row>
    <row r="37" spans="1:238" x14ac:dyDescent="0.25">
      <c r="C37" s="3"/>
      <c r="D37" s="14"/>
      <c r="E37" s="14"/>
      <c r="F37" s="6"/>
      <c r="G37" s="11"/>
      <c r="H37" s="12"/>
    </row>
    <row r="38" spans="1:238" x14ac:dyDescent="0.25">
      <c r="A38" s="3">
        <v>4</v>
      </c>
      <c r="B38" s="6" t="s">
        <v>30</v>
      </c>
    </row>
    <row r="39" spans="1:238" x14ac:dyDescent="0.25">
      <c r="A39" s="4"/>
      <c r="B39" s="15" t="s">
        <v>31</v>
      </c>
      <c r="C39" s="16"/>
      <c r="G39" s="2"/>
      <c r="H39" s="7"/>
      <c r="I39" s="7"/>
      <c r="J39" s="9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</row>
    <row r="40" spans="1:238" x14ac:dyDescent="0.25">
      <c r="A40" s="4"/>
      <c r="B40" s="6">
        <v>3</v>
      </c>
      <c r="C40" s="17" t="s">
        <v>32</v>
      </c>
      <c r="D40" s="10">
        <v>57100</v>
      </c>
      <c r="E40" s="3">
        <v>24500</v>
      </c>
      <c r="F40" s="6">
        <f>+D40-E40</f>
        <v>32600</v>
      </c>
      <c r="G40" s="11">
        <f>B40*E40</f>
        <v>73500</v>
      </c>
      <c r="H40" s="12">
        <f>B40*F40</f>
        <v>97800</v>
      </c>
      <c r="I40" s="7"/>
      <c r="J40" s="9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</row>
    <row r="41" spans="1:238" x14ac:dyDescent="0.25">
      <c r="A41" s="13"/>
    </row>
    <row r="42" spans="1:238" x14ac:dyDescent="0.25">
      <c r="A42" s="3">
        <v>5</v>
      </c>
      <c r="B42" s="6" t="s">
        <v>33</v>
      </c>
    </row>
    <row r="43" spans="1:238" x14ac:dyDescent="0.25">
      <c r="B43" s="2" t="s">
        <v>34</v>
      </c>
    </row>
    <row r="44" spans="1:238" x14ac:dyDescent="0.25">
      <c r="B44" s="2" t="s">
        <v>35</v>
      </c>
    </row>
    <row r="45" spans="1:238" x14ac:dyDescent="0.25">
      <c r="B45" s="2" t="s">
        <v>36</v>
      </c>
    </row>
    <row r="46" spans="1:238" x14ac:dyDescent="0.25">
      <c r="B46" s="2" t="s">
        <v>37</v>
      </c>
    </row>
    <row r="47" spans="1:238" x14ac:dyDescent="0.25">
      <c r="B47" s="6" t="s">
        <v>38</v>
      </c>
    </row>
    <row r="48" spans="1:238" x14ac:dyDescent="0.25">
      <c r="B48" s="10">
        <v>398</v>
      </c>
      <c r="C48" s="3" t="s">
        <v>16</v>
      </c>
      <c r="D48" s="3">
        <v>419</v>
      </c>
      <c r="E48" s="3">
        <v>0</v>
      </c>
      <c r="F48" s="6">
        <f>+D48-E48</f>
        <v>419</v>
      </c>
      <c r="G48" s="11">
        <f>B48*E48</f>
        <v>0</v>
      </c>
      <c r="H48" s="12">
        <f>B48*F48</f>
        <v>166762</v>
      </c>
    </row>
    <row r="49" spans="1:8" x14ac:dyDescent="0.25">
      <c r="B49" s="2" t="s">
        <v>39</v>
      </c>
    </row>
    <row r="50" spans="1:8" x14ac:dyDescent="0.25">
      <c r="A50" s="13"/>
    </row>
    <row r="51" spans="1:8" x14ac:dyDescent="0.25">
      <c r="A51" s="3">
        <v>6</v>
      </c>
      <c r="B51" s="6" t="s">
        <v>40</v>
      </c>
    </row>
    <row r="52" spans="1:8" x14ac:dyDescent="0.25">
      <c r="B52" s="2" t="s">
        <v>34</v>
      </c>
    </row>
    <row r="53" spans="1:8" x14ac:dyDescent="0.25">
      <c r="B53" s="2" t="s">
        <v>35</v>
      </c>
    </row>
    <row r="54" spans="1:8" x14ac:dyDescent="0.25">
      <c r="B54" s="2" t="s">
        <v>36</v>
      </c>
    </row>
    <row r="55" spans="1:8" x14ac:dyDescent="0.25">
      <c r="B55" s="2" t="s">
        <v>41</v>
      </c>
    </row>
    <row r="56" spans="1:8" x14ac:dyDescent="0.25">
      <c r="B56" s="2" t="s">
        <v>42</v>
      </c>
    </row>
    <row r="57" spans="1:8" x14ac:dyDescent="0.25">
      <c r="B57" s="2" t="s">
        <v>43</v>
      </c>
    </row>
    <row r="58" spans="1:8" x14ac:dyDescent="0.25">
      <c r="B58" s="6" t="s">
        <v>44</v>
      </c>
    </row>
    <row r="59" spans="1:8" x14ac:dyDescent="0.25">
      <c r="B59" s="10">
        <v>398</v>
      </c>
      <c r="C59" s="3" t="s">
        <v>16</v>
      </c>
      <c r="D59" s="3">
        <v>360</v>
      </c>
      <c r="E59" s="3">
        <v>0</v>
      </c>
      <c r="F59" s="6">
        <f>+D59-E59</f>
        <v>360</v>
      </c>
      <c r="G59" s="11">
        <f>B59*E59</f>
        <v>0</v>
      </c>
      <c r="H59" s="12">
        <f>B59*F59</f>
        <v>143280</v>
      </c>
    </row>
    <row r="60" spans="1:8" x14ac:dyDescent="0.25">
      <c r="B60" s="2" t="s">
        <v>39</v>
      </c>
    </row>
    <row r="61" spans="1:8" x14ac:dyDescent="0.25">
      <c r="A61" s="13"/>
    </row>
    <row r="62" spans="1:8" x14ac:dyDescent="0.25">
      <c r="A62" s="3">
        <v>7</v>
      </c>
      <c r="B62" s="6" t="s">
        <v>45</v>
      </c>
    </row>
    <row r="63" spans="1:8" x14ac:dyDescent="0.25">
      <c r="B63" s="2" t="s">
        <v>34</v>
      </c>
    </row>
    <row r="64" spans="1:8" x14ac:dyDescent="0.25">
      <c r="B64" s="2" t="s">
        <v>35</v>
      </c>
    </row>
    <row r="65" spans="1:8" x14ac:dyDescent="0.25">
      <c r="B65" s="2" t="s">
        <v>46</v>
      </c>
    </row>
    <row r="66" spans="1:8" x14ac:dyDescent="0.25">
      <c r="B66" s="2" t="s">
        <v>47</v>
      </c>
    </row>
    <row r="67" spans="1:8" x14ac:dyDescent="0.25">
      <c r="B67" s="2" t="s">
        <v>48</v>
      </c>
    </row>
    <row r="68" spans="1:8" x14ac:dyDescent="0.25">
      <c r="B68" s="6" t="s">
        <v>49</v>
      </c>
    </row>
    <row r="69" spans="1:8" x14ac:dyDescent="0.25">
      <c r="B69" s="10">
        <v>398</v>
      </c>
      <c r="C69" s="3" t="s">
        <v>16</v>
      </c>
      <c r="D69" s="3">
        <v>185</v>
      </c>
      <c r="E69" s="3">
        <v>0</v>
      </c>
      <c r="F69" s="6">
        <f>+D69-E69</f>
        <v>185</v>
      </c>
      <c r="G69" s="11">
        <f>B69*E69</f>
        <v>0</v>
      </c>
      <c r="H69" s="12">
        <f>B69*F69</f>
        <v>73630</v>
      </c>
    </row>
    <row r="70" spans="1:8" x14ac:dyDescent="0.25">
      <c r="B70" s="2" t="s">
        <v>39</v>
      </c>
    </row>
    <row r="71" spans="1:8" x14ac:dyDescent="0.25">
      <c r="D71" s="18"/>
    </row>
    <row r="72" spans="1:8" x14ac:dyDescent="0.25">
      <c r="A72" s="3">
        <v>8</v>
      </c>
      <c r="B72" s="6" t="s">
        <v>50</v>
      </c>
    </row>
    <row r="73" spans="1:8" x14ac:dyDescent="0.25">
      <c r="B73" s="2" t="s">
        <v>11</v>
      </c>
    </row>
    <row r="74" spans="1:8" x14ac:dyDescent="0.25">
      <c r="B74" s="2" t="s">
        <v>51</v>
      </c>
    </row>
    <row r="75" spans="1:8" x14ac:dyDescent="0.25">
      <c r="B75" s="2" t="s">
        <v>52</v>
      </c>
    </row>
    <row r="76" spans="1:8" x14ac:dyDescent="0.25">
      <c r="B76" s="2" t="s">
        <v>53</v>
      </c>
    </row>
    <row r="77" spans="1:8" x14ac:dyDescent="0.25">
      <c r="B77" s="2" t="s">
        <v>54</v>
      </c>
    </row>
    <row r="78" spans="1:8" x14ac:dyDescent="0.25">
      <c r="B78" s="6" t="s">
        <v>55</v>
      </c>
    </row>
    <row r="79" spans="1:8" x14ac:dyDescent="0.25">
      <c r="B79" s="10">
        <v>20</v>
      </c>
      <c r="C79" s="3" t="s">
        <v>23</v>
      </c>
      <c r="D79" s="3">
        <v>19900</v>
      </c>
      <c r="E79" s="3">
        <v>9025</v>
      </c>
      <c r="F79" s="6">
        <f>+D79-E79</f>
        <v>10875</v>
      </c>
      <c r="G79" s="11">
        <f>B79*E79</f>
        <v>180500</v>
      </c>
      <c r="H79" s="12">
        <f>B79*F79</f>
        <v>217500</v>
      </c>
    </row>
    <row r="80" spans="1:8" x14ac:dyDescent="0.25">
      <c r="B80" s="2" t="s">
        <v>56</v>
      </c>
    </row>
    <row r="82" spans="1:8" x14ac:dyDescent="0.25">
      <c r="A82" s="3">
        <v>9</v>
      </c>
      <c r="B82" s="6" t="s">
        <v>57</v>
      </c>
      <c r="E82" s="2"/>
    </row>
    <row r="83" spans="1:8" x14ac:dyDescent="0.25">
      <c r="B83" s="2" t="s">
        <v>34</v>
      </c>
    </row>
    <row r="84" spans="1:8" x14ac:dyDescent="0.25">
      <c r="B84" s="2" t="s">
        <v>35</v>
      </c>
    </row>
    <row r="85" spans="1:8" x14ac:dyDescent="0.25">
      <c r="B85" s="2" t="s">
        <v>58</v>
      </c>
    </row>
    <row r="86" spans="1:8" x14ac:dyDescent="0.25">
      <c r="B86" s="2" t="s">
        <v>59</v>
      </c>
    </row>
    <row r="87" spans="1:8" x14ac:dyDescent="0.25">
      <c r="B87" s="2" t="s">
        <v>60</v>
      </c>
    </row>
    <row r="88" spans="1:8" x14ac:dyDescent="0.25">
      <c r="B88" s="6" t="s">
        <v>61</v>
      </c>
    </row>
    <row r="89" spans="1:8" x14ac:dyDescent="0.25">
      <c r="B89" s="10">
        <v>8</v>
      </c>
      <c r="C89" s="3" t="s">
        <v>23</v>
      </c>
      <c r="D89" s="3">
        <v>3556</v>
      </c>
      <c r="E89" s="3">
        <v>0</v>
      </c>
      <c r="F89" s="6">
        <f>+D89-E89</f>
        <v>3556</v>
      </c>
      <c r="G89" s="11">
        <f>B89*E89</f>
        <v>0</v>
      </c>
      <c r="H89" s="12">
        <f>B89*F89</f>
        <v>28448</v>
      </c>
    </row>
    <row r="90" spans="1:8" x14ac:dyDescent="0.25">
      <c r="B90" s="2" t="s">
        <v>62</v>
      </c>
    </row>
    <row r="91" spans="1:8" x14ac:dyDescent="0.25">
      <c r="D91" s="2"/>
    </row>
    <row r="92" spans="1:8" x14ac:dyDescent="0.25">
      <c r="A92" s="3">
        <v>10</v>
      </c>
      <c r="B92" s="6" t="s">
        <v>63</v>
      </c>
    </row>
    <row r="93" spans="1:8" x14ac:dyDescent="0.25">
      <c r="B93" s="2" t="s">
        <v>34</v>
      </c>
    </row>
    <row r="94" spans="1:8" x14ac:dyDescent="0.25">
      <c r="B94" s="2" t="s">
        <v>35</v>
      </c>
    </row>
    <row r="95" spans="1:8" x14ac:dyDescent="0.25">
      <c r="B95" s="2" t="s">
        <v>36</v>
      </c>
    </row>
    <row r="96" spans="1:8" x14ac:dyDescent="0.25">
      <c r="B96" s="2" t="s">
        <v>41</v>
      </c>
    </row>
    <row r="97" spans="1:8" x14ac:dyDescent="0.25">
      <c r="B97" s="2" t="s">
        <v>42</v>
      </c>
    </row>
    <row r="98" spans="1:8" x14ac:dyDescent="0.25">
      <c r="B98" s="2" t="s">
        <v>64</v>
      </c>
    </row>
    <row r="99" spans="1:8" x14ac:dyDescent="0.25">
      <c r="B99" s="6" t="s">
        <v>65</v>
      </c>
    </row>
    <row r="100" spans="1:8" x14ac:dyDescent="0.25">
      <c r="B100" s="10">
        <v>32</v>
      </c>
      <c r="C100" s="3" t="s">
        <v>16</v>
      </c>
      <c r="D100" s="3">
        <v>3152</v>
      </c>
      <c r="E100" s="3">
        <v>0</v>
      </c>
      <c r="F100" s="6">
        <f>+D100-E100</f>
        <v>3152</v>
      </c>
      <c r="G100" s="11">
        <f>B100*E100</f>
        <v>0</v>
      </c>
      <c r="H100" s="12">
        <f>B100*F100</f>
        <v>100864</v>
      </c>
    </row>
    <row r="101" spans="1:8" x14ac:dyDescent="0.25">
      <c r="B101" s="2" t="s">
        <v>66</v>
      </c>
    </row>
    <row r="103" spans="1:8" x14ac:dyDescent="0.25">
      <c r="A103" s="3">
        <v>11</v>
      </c>
      <c r="B103" s="6" t="s">
        <v>67</v>
      </c>
    </row>
    <row r="104" spans="1:8" x14ac:dyDescent="0.25">
      <c r="B104" s="2" t="s">
        <v>11</v>
      </c>
    </row>
    <row r="105" spans="1:8" x14ac:dyDescent="0.25">
      <c r="B105" s="2" t="s">
        <v>51</v>
      </c>
    </row>
    <row r="106" spans="1:8" x14ac:dyDescent="0.25">
      <c r="B106" s="2" t="s">
        <v>68</v>
      </c>
    </row>
    <row r="107" spans="1:8" x14ac:dyDescent="0.25">
      <c r="B107" s="2" t="s">
        <v>69</v>
      </c>
    </row>
    <row r="108" spans="1:8" x14ac:dyDescent="0.25">
      <c r="B108" s="2" t="s">
        <v>70</v>
      </c>
    </row>
    <row r="109" spans="1:8" x14ac:dyDescent="0.25">
      <c r="B109" s="6" t="s">
        <v>71</v>
      </c>
    </row>
    <row r="110" spans="1:8" x14ac:dyDescent="0.25">
      <c r="B110" s="10">
        <v>8</v>
      </c>
      <c r="C110" s="3" t="s">
        <v>23</v>
      </c>
      <c r="D110" s="3">
        <v>54140</v>
      </c>
      <c r="E110" s="3">
        <v>35700</v>
      </c>
      <c r="F110" s="6">
        <f>+D110-E110</f>
        <v>18440</v>
      </c>
      <c r="G110" s="11">
        <f>B110*E110</f>
        <v>285600</v>
      </c>
      <c r="H110" s="12">
        <f>B110*F110</f>
        <v>147520</v>
      </c>
    </row>
    <row r="111" spans="1:8" x14ac:dyDescent="0.25">
      <c r="B111" s="2" t="s">
        <v>62</v>
      </c>
    </row>
    <row r="113" spans="1:8" x14ac:dyDescent="0.25">
      <c r="A113" s="3">
        <v>12</v>
      </c>
      <c r="B113" s="6" t="s">
        <v>72</v>
      </c>
    </row>
    <row r="114" spans="1:8" x14ac:dyDescent="0.25">
      <c r="B114" s="2" t="s">
        <v>11</v>
      </c>
    </row>
    <row r="115" spans="1:8" x14ac:dyDescent="0.25">
      <c r="B115" s="2" t="s">
        <v>73</v>
      </c>
    </row>
    <row r="116" spans="1:8" x14ac:dyDescent="0.25">
      <c r="B116" s="2" t="s">
        <v>74</v>
      </c>
    </row>
    <row r="117" spans="1:8" x14ac:dyDescent="0.25">
      <c r="B117" s="6" t="s">
        <v>75</v>
      </c>
    </row>
    <row r="118" spans="1:8" x14ac:dyDescent="0.25">
      <c r="B118" s="10">
        <v>28</v>
      </c>
      <c r="C118" s="3" t="s">
        <v>76</v>
      </c>
      <c r="D118" s="3">
        <v>8360</v>
      </c>
      <c r="E118" s="3">
        <v>4278</v>
      </c>
      <c r="F118" s="6">
        <f>+D118-E118</f>
        <v>4082</v>
      </c>
      <c r="G118" s="11">
        <f>B118*E118</f>
        <v>119784</v>
      </c>
      <c r="H118" s="12">
        <f>B118*F118</f>
        <v>114296</v>
      </c>
    </row>
    <row r="119" spans="1:8" x14ac:dyDescent="0.25">
      <c r="B119" s="2" t="s">
        <v>77</v>
      </c>
    </row>
    <row r="120" spans="1:8" x14ac:dyDescent="0.25">
      <c r="A120" s="13"/>
    </row>
    <row r="121" spans="1:8" x14ac:dyDescent="0.25">
      <c r="A121" s="3">
        <v>13</v>
      </c>
      <c r="B121" s="6" t="s">
        <v>78</v>
      </c>
    </row>
    <row r="122" spans="1:8" x14ac:dyDescent="0.25">
      <c r="B122" s="2" t="s">
        <v>11</v>
      </c>
    </row>
    <row r="123" spans="1:8" x14ac:dyDescent="0.25">
      <c r="B123" s="2" t="s">
        <v>73</v>
      </c>
    </row>
    <row r="124" spans="1:8" x14ac:dyDescent="0.25">
      <c r="B124" s="2" t="s">
        <v>79</v>
      </c>
    </row>
    <row r="125" spans="1:8" x14ac:dyDescent="0.25">
      <c r="B125" s="2" t="s">
        <v>80</v>
      </c>
    </row>
    <row r="126" spans="1:8" x14ac:dyDescent="0.25">
      <c r="B126" s="2" t="s">
        <v>81</v>
      </c>
    </row>
    <row r="127" spans="1:8" x14ac:dyDescent="0.25">
      <c r="B127" s="6" t="s">
        <v>82</v>
      </c>
    </row>
    <row r="128" spans="1:8" x14ac:dyDescent="0.25">
      <c r="B128" s="10">
        <v>22</v>
      </c>
      <c r="C128" s="3" t="s">
        <v>16</v>
      </c>
      <c r="D128" s="3">
        <v>12200</v>
      </c>
      <c r="E128" s="3">
        <v>7340</v>
      </c>
      <c r="F128" s="6">
        <f>+D128-E128</f>
        <v>4860</v>
      </c>
      <c r="G128" s="11">
        <f>B128*E128</f>
        <v>161480</v>
      </c>
      <c r="H128" s="12">
        <f>B128*F128</f>
        <v>106920</v>
      </c>
    </row>
    <row r="129" spans="1:8" x14ac:dyDescent="0.25">
      <c r="B129" s="2" t="s">
        <v>83</v>
      </c>
    </row>
    <row r="131" spans="1:8" x14ac:dyDescent="0.25">
      <c r="B131" s="6" t="s">
        <v>84</v>
      </c>
      <c r="G131" s="19">
        <f>SUM(G8:G128)</f>
        <v>9952464</v>
      </c>
      <c r="H131" s="19">
        <f>SUM(H8:H128)</f>
        <v>5012320</v>
      </c>
    </row>
    <row r="132" spans="1:8" x14ac:dyDescent="0.25">
      <c r="B132" s="13" t="s">
        <v>85</v>
      </c>
      <c r="G132" s="20">
        <f>SUM(G131:H131)</f>
        <v>14964784</v>
      </c>
      <c r="H132" s="20"/>
    </row>
    <row r="133" spans="1:8" x14ac:dyDescent="0.25">
      <c r="B133" s="6" t="s">
        <v>86</v>
      </c>
      <c r="G133" s="20">
        <f>+G132*0.27</f>
        <v>4040491.68</v>
      </c>
      <c r="H133" s="20"/>
    </row>
    <row r="134" spans="1:8" x14ac:dyDescent="0.25">
      <c r="B134" s="6" t="s">
        <v>87</v>
      </c>
      <c r="G134" s="20">
        <f>SUM(G132:H133)</f>
        <v>19005275.68</v>
      </c>
      <c r="H134" s="20"/>
    </row>
    <row r="135" spans="1:8" x14ac:dyDescent="0.25">
      <c r="B135" s="6"/>
      <c r="G135" s="19"/>
      <c r="H135" s="19"/>
    </row>
    <row r="136" spans="1:8" x14ac:dyDescent="0.25">
      <c r="A136" s="13" t="s">
        <v>88</v>
      </c>
    </row>
    <row r="138" spans="1:8" x14ac:dyDescent="0.25">
      <c r="F138" s="7"/>
    </row>
    <row r="139" spans="1:8" x14ac:dyDescent="0.25">
      <c r="F139" s="7" t="s">
        <v>89</v>
      </c>
    </row>
    <row r="140" spans="1:8" x14ac:dyDescent="0.25">
      <c r="F140" s="7" t="s">
        <v>90</v>
      </c>
    </row>
    <row r="141" spans="1:8" x14ac:dyDescent="0.25">
      <c r="F141" s="7" t="s">
        <v>91</v>
      </c>
    </row>
    <row r="143" spans="1:8" ht="20.25" x14ac:dyDescent="0.3">
      <c r="A143" s="21" t="s">
        <v>0</v>
      </c>
      <c r="B143" s="21"/>
      <c r="C143" s="21"/>
      <c r="D143" s="21"/>
      <c r="E143" s="21"/>
      <c r="F143" s="21"/>
      <c r="G143" s="21"/>
      <c r="H143" s="21"/>
    </row>
    <row r="145" spans="1:12" ht="18.75" x14ac:dyDescent="0.3">
      <c r="A145" s="22" t="s">
        <v>107</v>
      </c>
      <c r="B145" s="22"/>
      <c r="C145" s="22"/>
      <c r="D145" s="22"/>
      <c r="E145" s="22"/>
      <c r="F145" s="22"/>
      <c r="G145" s="22"/>
      <c r="H145" s="22"/>
    </row>
    <row r="146" spans="1:12" ht="20.25" x14ac:dyDescent="0.3">
      <c r="A146" s="1"/>
      <c r="B146" s="3"/>
      <c r="C146" s="1"/>
      <c r="D146" s="1"/>
      <c r="E146" s="1"/>
      <c r="F146" s="1"/>
      <c r="G146" s="1"/>
      <c r="H146" s="1"/>
    </row>
    <row r="147" spans="1:12" x14ac:dyDescent="0.25">
      <c r="A147" s="23" t="s">
        <v>2</v>
      </c>
      <c r="B147" s="23" t="s">
        <v>3</v>
      </c>
      <c r="C147" s="23"/>
      <c r="D147" s="4" t="s">
        <v>4</v>
      </c>
      <c r="E147" s="23" t="s">
        <v>5</v>
      </c>
      <c r="F147" s="23"/>
      <c r="G147" s="24" t="s">
        <v>6</v>
      </c>
      <c r="H147" s="24"/>
      <c r="I147" s="6"/>
      <c r="J147" s="6"/>
      <c r="K147" s="6"/>
      <c r="L147" s="6"/>
    </row>
    <row r="148" spans="1:12" x14ac:dyDescent="0.25">
      <c r="A148" s="23"/>
      <c r="B148" s="23"/>
      <c r="C148" s="23"/>
      <c r="D148" s="4" t="s">
        <v>7</v>
      </c>
      <c r="E148" s="4" t="s">
        <v>8</v>
      </c>
      <c r="F148" s="4" t="s">
        <v>9</v>
      </c>
      <c r="G148" s="5" t="s">
        <v>8</v>
      </c>
      <c r="H148" s="5" t="s">
        <v>9</v>
      </c>
      <c r="J148" s="6"/>
      <c r="K148" s="6"/>
      <c r="L148" s="6"/>
    </row>
    <row r="149" spans="1:12" x14ac:dyDescent="0.25">
      <c r="A149" s="3">
        <v>1</v>
      </c>
      <c r="B149" s="6" t="s">
        <v>10</v>
      </c>
    </row>
    <row r="150" spans="1:12" x14ac:dyDescent="0.25">
      <c r="B150" s="2" t="s">
        <v>11</v>
      </c>
    </row>
    <row r="151" spans="1:12" x14ac:dyDescent="0.25">
      <c r="B151" s="2" t="s">
        <v>12</v>
      </c>
    </row>
    <row r="152" spans="1:12" x14ac:dyDescent="0.25">
      <c r="B152" s="2" t="s">
        <v>13</v>
      </c>
    </row>
    <row r="153" spans="1:12" x14ac:dyDescent="0.25">
      <c r="B153" s="2" t="s">
        <v>14</v>
      </c>
    </row>
    <row r="154" spans="1:12" x14ac:dyDescent="0.25">
      <c r="B154" s="6" t="s">
        <v>15</v>
      </c>
    </row>
    <row r="155" spans="1:12" x14ac:dyDescent="0.25">
      <c r="B155" s="10">
        <v>26</v>
      </c>
      <c r="C155" s="3" t="s">
        <v>16</v>
      </c>
      <c r="D155" s="3">
        <v>1460</v>
      </c>
      <c r="E155" s="3">
        <v>0</v>
      </c>
      <c r="F155" s="6">
        <f>+D155-E155</f>
        <v>1460</v>
      </c>
      <c r="G155" s="11">
        <f>B155*E155</f>
        <v>0</v>
      </c>
      <c r="H155" s="12">
        <f>B155*F155</f>
        <v>37960</v>
      </c>
    </row>
    <row r="156" spans="1:12" x14ac:dyDescent="0.25">
      <c r="B156" s="2" t="s">
        <v>108</v>
      </c>
      <c r="C156" s="3"/>
      <c r="D156" s="3"/>
      <c r="E156" s="3"/>
      <c r="F156" s="6"/>
      <c r="G156" s="11"/>
      <c r="H156" s="12"/>
    </row>
    <row r="157" spans="1:12" x14ac:dyDescent="0.25">
      <c r="B157" s="6"/>
    </row>
    <row r="158" spans="1:12" x14ac:dyDescent="0.25">
      <c r="A158" s="3">
        <v>2</v>
      </c>
      <c r="B158" s="6" t="s">
        <v>18</v>
      </c>
    </row>
    <row r="159" spans="1:12" x14ac:dyDescent="0.25">
      <c r="A159" s="13"/>
      <c r="B159" s="2" t="s">
        <v>11</v>
      </c>
    </row>
    <row r="160" spans="1:12" x14ac:dyDescent="0.25">
      <c r="A160" s="13"/>
      <c r="B160" s="2" t="s">
        <v>12</v>
      </c>
    </row>
    <row r="161" spans="1:9" x14ac:dyDescent="0.25">
      <c r="A161" s="13"/>
      <c r="B161" s="2" t="s">
        <v>19</v>
      </c>
    </row>
    <row r="162" spans="1:9" x14ac:dyDescent="0.25">
      <c r="A162" s="13"/>
      <c r="B162" s="2" t="s">
        <v>20</v>
      </c>
    </row>
    <row r="163" spans="1:9" x14ac:dyDescent="0.25">
      <c r="A163" s="13"/>
      <c r="B163" s="2" t="s">
        <v>21</v>
      </c>
    </row>
    <row r="164" spans="1:9" x14ac:dyDescent="0.25">
      <c r="A164" s="13"/>
      <c r="B164" s="6" t="s">
        <v>109</v>
      </c>
    </row>
    <row r="165" spans="1:9" x14ac:dyDescent="0.25">
      <c r="B165" s="10">
        <v>68</v>
      </c>
      <c r="C165" s="3" t="s">
        <v>23</v>
      </c>
      <c r="D165" s="3">
        <v>54000</v>
      </c>
      <c r="E165" s="3">
        <v>36700</v>
      </c>
      <c r="F165" s="6">
        <f>+D165-E165</f>
        <v>17300</v>
      </c>
      <c r="G165" s="11">
        <f>B165*E165</f>
        <v>2495600</v>
      </c>
      <c r="H165" s="12">
        <f>B165*F165</f>
        <v>1176400</v>
      </c>
    </row>
    <row r="166" spans="1:9" x14ac:dyDescent="0.25">
      <c r="B166" s="2" t="s">
        <v>110</v>
      </c>
    </row>
    <row r="168" spans="1:9" x14ac:dyDescent="0.25">
      <c r="A168" s="3">
        <v>3</v>
      </c>
      <c r="B168" s="6" t="s">
        <v>25</v>
      </c>
      <c r="I168" s="9"/>
    </row>
    <row r="169" spans="1:9" x14ac:dyDescent="0.25">
      <c r="B169" s="2" t="s">
        <v>11</v>
      </c>
    </row>
    <row r="170" spans="1:9" x14ac:dyDescent="0.25">
      <c r="B170" s="2" t="s">
        <v>12</v>
      </c>
    </row>
    <row r="171" spans="1:9" x14ac:dyDescent="0.25">
      <c r="B171" s="2" t="s">
        <v>19</v>
      </c>
    </row>
    <row r="172" spans="1:9" x14ac:dyDescent="0.25">
      <c r="B172" s="2" t="s">
        <v>20</v>
      </c>
    </row>
    <row r="173" spans="1:9" x14ac:dyDescent="0.25">
      <c r="B173" s="2" t="s">
        <v>26</v>
      </c>
    </row>
    <row r="174" spans="1:9" x14ac:dyDescent="0.25">
      <c r="B174" s="2" t="s">
        <v>21</v>
      </c>
    </row>
    <row r="175" spans="1:9" x14ac:dyDescent="0.25">
      <c r="B175" s="2" t="s">
        <v>27</v>
      </c>
    </row>
    <row r="176" spans="1:9" x14ac:dyDescent="0.25">
      <c r="B176" s="6" t="s">
        <v>28</v>
      </c>
    </row>
    <row r="177" spans="1:12" x14ac:dyDescent="0.25">
      <c r="B177" s="10">
        <v>43</v>
      </c>
      <c r="C177" s="3" t="s">
        <v>23</v>
      </c>
      <c r="D177" s="3">
        <v>135900</v>
      </c>
      <c r="E177" s="3">
        <v>119600</v>
      </c>
      <c r="F177" s="6">
        <f>+D177-E177</f>
        <v>16300</v>
      </c>
      <c r="G177" s="11">
        <f>B177*E177</f>
        <v>5142800</v>
      </c>
      <c r="H177" s="12">
        <f>B177*F177</f>
        <v>700900</v>
      </c>
    </row>
    <row r="178" spans="1:12" x14ac:dyDescent="0.25">
      <c r="B178" s="2" t="s">
        <v>111</v>
      </c>
      <c r="C178" s="3"/>
      <c r="D178" s="3"/>
      <c r="E178" s="3"/>
      <c r="F178" s="6"/>
      <c r="G178" s="11"/>
      <c r="H178" s="12"/>
    </row>
    <row r="179" spans="1:12" x14ac:dyDescent="0.25">
      <c r="C179" s="3"/>
      <c r="D179" s="14"/>
      <c r="E179" s="14"/>
      <c r="F179" s="6"/>
      <c r="G179" s="11"/>
      <c r="H179" s="12"/>
    </row>
    <row r="180" spans="1:12" x14ac:dyDescent="0.25">
      <c r="A180" s="3">
        <v>4</v>
      </c>
      <c r="B180" s="6" t="s">
        <v>30</v>
      </c>
    </row>
    <row r="181" spans="1:12" x14ac:dyDescent="0.25">
      <c r="A181" s="4"/>
      <c r="B181" s="15" t="s">
        <v>31</v>
      </c>
      <c r="C181" s="16"/>
      <c r="G181" s="2"/>
      <c r="H181" s="7"/>
      <c r="I181" s="7"/>
      <c r="J181" s="9"/>
      <c r="K181" s="6"/>
      <c r="L181" s="6"/>
    </row>
    <row r="182" spans="1:12" x14ac:dyDescent="0.25">
      <c r="A182" s="4"/>
      <c r="B182" s="6">
        <v>1</v>
      </c>
      <c r="C182" s="17" t="s">
        <v>32</v>
      </c>
      <c r="D182" s="10">
        <v>43000</v>
      </c>
      <c r="E182" s="3">
        <v>17000</v>
      </c>
      <c r="F182" s="6">
        <f>+D182-E182</f>
        <v>26000</v>
      </c>
      <c r="G182" s="11">
        <f>B182*E182</f>
        <v>17000</v>
      </c>
      <c r="H182" s="12">
        <f>B182*F182</f>
        <v>26000</v>
      </c>
      <c r="I182" s="7"/>
      <c r="J182" s="9"/>
      <c r="K182" s="6"/>
      <c r="L182" s="6"/>
    </row>
    <row r="183" spans="1:12" x14ac:dyDescent="0.25">
      <c r="A183" s="13"/>
    </row>
    <row r="184" spans="1:12" x14ac:dyDescent="0.25">
      <c r="A184" s="3">
        <v>5</v>
      </c>
      <c r="B184" s="6" t="s">
        <v>33</v>
      </c>
    </row>
    <row r="185" spans="1:12" x14ac:dyDescent="0.25">
      <c r="B185" s="2" t="s">
        <v>34</v>
      </c>
    </row>
    <row r="186" spans="1:12" x14ac:dyDescent="0.25">
      <c r="B186" s="2" t="s">
        <v>35</v>
      </c>
    </row>
    <row r="187" spans="1:12" x14ac:dyDescent="0.25">
      <c r="B187" s="2" t="s">
        <v>36</v>
      </c>
    </row>
    <row r="188" spans="1:12" x14ac:dyDescent="0.25">
      <c r="B188" s="2" t="s">
        <v>37</v>
      </c>
    </row>
    <row r="189" spans="1:12" x14ac:dyDescent="0.25">
      <c r="B189" s="6" t="s">
        <v>38</v>
      </c>
    </row>
    <row r="190" spans="1:12" x14ac:dyDescent="0.25">
      <c r="B190" s="10">
        <v>278</v>
      </c>
      <c r="C190" s="3" t="s">
        <v>16</v>
      </c>
      <c r="D190" s="3">
        <v>420</v>
      </c>
      <c r="E190" s="3">
        <v>0</v>
      </c>
      <c r="F190" s="6">
        <f>+D190-E190</f>
        <v>420</v>
      </c>
      <c r="G190" s="11">
        <f>B190*E190</f>
        <v>0</v>
      </c>
      <c r="H190" s="12">
        <f>B190*F190</f>
        <v>116760</v>
      </c>
    </row>
    <row r="191" spans="1:12" x14ac:dyDescent="0.25">
      <c r="B191" s="2" t="s">
        <v>112</v>
      </c>
    </row>
    <row r="192" spans="1:12" x14ac:dyDescent="0.25">
      <c r="A192" s="13"/>
    </row>
    <row r="193" spans="1:8" x14ac:dyDescent="0.25">
      <c r="A193" s="3">
        <v>6</v>
      </c>
      <c r="B193" s="6" t="s">
        <v>40</v>
      </c>
    </row>
    <row r="194" spans="1:8" x14ac:dyDescent="0.25">
      <c r="B194" s="2" t="s">
        <v>34</v>
      </c>
    </row>
    <row r="195" spans="1:8" x14ac:dyDescent="0.25">
      <c r="B195" s="2" t="s">
        <v>35</v>
      </c>
    </row>
    <row r="196" spans="1:8" x14ac:dyDescent="0.25">
      <c r="B196" s="2" t="s">
        <v>36</v>
      </c>
    </row>
    <row r="197" spans="1:8" x14ac:dyDescent="0.25">
      <c r="B197" s="2" t="s">
        <v>41</v>
      </c>
    </row>
    <row r="198" spans="1:8" x14ac:dyDescent="0.25">
      <c r="B198" s="2" t="s">
        <v>42</v>
      </c>
    </row>
    <row r="199" spans="1:8" x14ac:dyDescent="0.25">
      <c r="B199" s="2" t="s">
        <v>43</v>
      </c>
    </row>
    <row r="200" spans="1:8" x14ac:dyDescent="0.25">
      <c r="B200" s="6" t="s">
        <v>44</v>
      </c>
    </row>
    <row r="201" spans="1:8" x14ac:dyDescent="0.25">
      <c r="B201" s="10">
        <v>278</v>
      </c>
      <c r="C201" s="3" t="s">
        <v>16</v>
      </c>
      <c r="D201" s="3">
        <v>360</v>
      </c>
      <c r="E201" s="3">
        <v>0</v>
      </c>
      <c r="F201" s="6">
        <f>+D201-E201</f>
        <v>360</v>
      </c>
      <c r="G201" s="11">
        <f>B201*E201</f>
        <v>0</v>
      </c>
      <c r="H201" s="12">
        <f>B201*F201</f>
        <v>100080</v>
      </c>
    </row>
    <row r="202" spans="1:8" x14ac:dyDescent="0.25">
      <c r="B202" s="2" t="s">
        <v>112</v>
      </c>
    </row>
    <row r="203" spans="1:8" x14ac:dyDescent="0.25">
      <c r="A203" s="13"/>
    </row>
    <row r="204" spans="1:8" x14ac:dyDescent="0.25">
      <c r="A204" s="3">
        <v>7</v>
      </c>
      <c r="B204" s="6" t="s">
        <v>45</v>
      </c>
    </row>
    <row r="205" spans="1:8" x14ac:dyDescent="0.25">
      <c r="B205" s="2" t="s">
        <v>34</v>
      </c>
    </row>
    <row r="206" spans="1:8" x14ac:dyDescent="0.25">
      <c r="B206" s="2" t="s">
        <v>35</v>
      </c>
    </row>
    <row r="207" spans="1:8" x14ac:dyDescent="0.25">
      <c r="B207" s="2" t="s">
        <v>46</v>
      </c>
    </row>
    <row r="208" spans="1:8" x14ac:dyDescent="0.25">
      <c r="B208" s="2" t="s">
        <v>47</v>
      </c>
    </row>
    <row r="209" spans="1:8" x14ac:dyDescent="0.25">
      <c r="B209" s="2" t="s">
        <v>48</v>
      </c>
    </row>
    <row r="210" spans="1:8" x14ac:dyDescent="0.25">
      <c r="B210" s="6" t="s">
        <v>49</v>
      </c>
    </row>
    <row r="211" spans="1:8" x14ac:dyDescent="0.25">
      <c r="B211" s="10">
        <v>278</v>
      </c>
      <c r="C211" s="3" t="s">
        <v>16</v>
      </c>
      <c r="D211" s="3">
        <v>185</v>
      </c>
      <c r="E211" s="3">
        <v>0</v>
      </c>
      <c r="F211" s="6">
        <f>+D211-E211</f>
        <v>185</v>
      </c>
      <c r="G211" s="11">
        <f>B211*E211</f>
        <v>0</v>
      </c>
      <c r="H211" s="12">
        <f>B211*F211</f>
        <v>51430</v>
      </c>
    </row>
    <row r="212" spans="1:8" x14ac:dyDescent="0.25">
      <c r="B212" s="2" t="s">
        <v>112</v>
      </c>
    </row>
    <row r="213" spans="1:8" x14ac:dyDescent="0.25">
      <c r="D213" s="18"/>
    </row>
    <row r="214" spans="1:8" x14ac:dyDescent="0.25">
      <c r="A214" s="3">
        <v>8</v>
      </c>
      <c r="B214" s="6" t="s">
        <v>50</v>
      </c>
    </row>
    <row r="215" spans="1:8" x14ac:dyDescent="0.25">
      <c r="B215" s="2" t="s">
        <v>11</v>
      </c>
    </row>
    <row r="216" spans="1:8" x14ac:dyDescent="0.25">
      <c r="B216" s="2" t="s">
        <v>51</v>
      </c>
    </row>
    <row r="217" spans="1:8" x14ac:dyDescent="0.25">
      <c r="B217" s="2" t="s">
        <v>52</v>
      </c>
    </row>
    <row r="218" spans="1:8" x14ac:dyDescent="0.25">
      <c r="B218" s="2" t="s">
        <v>53</v>
      </c>
    </row>
    <row r="219" spans="1:8" x14ac:dyDescent="0.25">
      <c r="B219" s="2" t="s">
        <v>54</v>
      </c>
    </row>
    <row r="220" spans="1:8" x14ac:dyDescent="0.25">
      <c r="B220" s="6" t="s">
        <v>55</v>
      </c>
    </row>
    <row r="221" spans="1:8" x14ac:dyDescent="0.25">
      <c r="B221" s="10">
        <v>23</v>
      </c>
      <c r="C221" s="3" t="s">
        <v>23</v>
      </c>
      <c r="D221" s="3">
        <v>19900</v>
      </c>
      <c r="E221" s="3">
        <v>9025</v>
      </c>
      <c r="F221" s="6">
        <f>+D221-E221</f>
        <v>10875</v>
      </c>
      <c r="G221" s="11">
        <f>B221*E221</f>
        <v>207575</v>
      </c>
      <c r="H221" s="12">
        <f>B221*F221</f>
        <v>250125</v>
      </c>
    </row>
    <row r="222" spans="1:8" x14ac:dyDescent="0.25">
      <c r="B222" s="2" t="s">
        <v>113</v>
      </c>
    </row>
    <row r="224" spans="1:8" x14ac:dyDescent="0.25">
      <c r="B224" s="6" t="s">
        <v>84</v>
      </c>
      <c r="G224" s="19">
        <f>SUM(G150:G221)</f>
        <v>7862975</v>
      </c>
      <c r="H224" s="19">
        <f>SUM(H150:H221)</f>
        <v>2459655</v>
      </c>
    </row>
    <row r="225" spans="1:12" x14ac:dyDescent="0.25">
      <c r="B225" s="13" t="s">
        <v>85</v>
      </c>
      <c r="G225" s="20">
        <f>SUM(G224:H224)</f>
        <v>10322630</v>
      </c>
      <c r="H225" s="20"/>
    </row>
    <row r="226" spans="1:12" x14ac:dyDescent="0.25">
      <c r="B226" s="6" t="s">
        <v>86</v>
      </c>
      <c r="G226" s="20">
        <f>+G225*0.27</f>
        <v>2787110.1</v>
      </c>
      <c r="H226" s="20"/>
    </row>
    <row r="227" spans="1:12" x14ac:dyDescent="0.25">
      <c r="B227" s="6" t="s">
        <v>87</v>
      </c>
      <c r="G227" s="20">
        <f>SUM(G225:H226)</f>
        <v>13109740.1</v>
      </c>
      <c r="H227" s="20"/>
    </row>
    <row r="228" spans="1:12" x14ac:dyDescent="0.25">
      <c r="B228" s="6"/>
      <c r="G228" s="19"/>
      <c r="H228" s="19"/>
    </row>
    <row r="229" spans="1:12" x14ac:dyDescent="0.25">
      <c r="A229" s="13" t="s">
        <v>88</v>
      </c>
    </row>
    <row r="231" spans="1:12" x14ac:dyDescent="0.25">
      <c r="F231" s="7"/>
    </row>
    <row r="232" spans="1:12" x14ac:dyDescent="0.25">
      <c r="F232" s="7" t="s">
        <v>89</v>
      </c>
    </row>
    <row r="233" spans="1:12" x14ac:dyDescent="0.25">
      <c r="F233" s="7" t="s">
        <v>90</v>
      </c>
    </row>
    <row r="234" spans="1:12" x14ac:dyDescent="0.25">
      <c r="F234" s="7" t="s">
        <v>91</v>
      </c>
    </row>
    <row r="235" spans="1:12" ht="20.25" x14ac:dyDescent="0.3">
      <c r="A235" s="21" t="s">
        <v>0</v>
      </c>
      <c r="B235" s="21"/>
      <c r="C235" s="21"/>
      <c r="D235" s="21"/>
      <c r="E235" s="21"/>
      <c r="F235" s="21"/>
      <c r="G235" s="21"/>
      <c r="H235" s="21"/>
    </row>
    <row r="237" spans="1:12" ht="18.75" x14ac:dyDescent="0.3">
      <c r="A237" s="22" t="s">
        <v>92</v>
      </c>
      <c r="B237" s="22"/>
      <c r="C237" s="22"/>
      <c r="D237" s="22"/>
      <c r="E237" s="22"/>
      <c r="F237" s="22"/>
      <c r="G237" s="22"/>
      <c r="H237" s="22"/>
    </row>
    <row r="238" spans="1:12" ht="20.25" x14ac:dyDescent="0.3">
      <c r="A238" s="1"/>
      <c r="B238" s="3"/>
      <c r="C238" s="1"/>
      <c r="D238" s="1"/>
      <c r="E238" s="1"/>
      <c r="F238" s="1"/>
      <c r="G238" s="1"/>
      <c r="H238" s="1"/>
    </row>
    <row r="239" spans="1:12" x14ac:dyDescent="0.25">
      <c r="A239" s="23" t="s">
        <v>2</v>
      </c>
      <c r="B239" s="23" t="s">
        <v>3</v>
      </c>
      <c r="C239" s="23"/>
      <c r="D239" s="4" t="s">
        <v>4</v>
      </c>
      <c r="E239" s="23" t="s">
        <v>5</v>
      </c>
      <c r="F239" s="23"/>
      <c r="G239" s="24" t="s">
        <v>6</v>
      </c>
      <c r="H239" s="24"/>
      <c r="I239" s="6"/>
      <c r="J239" s="6"/>
      <c r="K239" s="6"/>
      <c r="L239" s="6"/>
    </row>
    <row r="240" spans="1:12" x14ac:dyDescent="0.25">
      <c r="A240" s="23"/>
      <c r="B240" s="23"/>
      <c r="C240" s="23"/>
      <c r="D240" s="4" t="s">
        <v>7</v>
      </c>
      <c r="E240" s="4" t="s">
        <v>8</v>
      </c>
      <c r="F240" s="4" t="s">
        <v>9</v>
      </c>
      <c r="G240" s="5" t="s">
        <v>8</v>
      </c>
      <c r="H240" s="5" t="s">
        <v>9</v>
      </c>
      <c r="J240" s="6"/>
      <c r="K240" s="6"/>
      <c r="L240" s="6"/>
    </row>
    <row r="241" spans="1:12" x14ac:dyDescent="0.25">
      <c r="A241" s="4"/>
      <c r="B241" s="25"/>
      <c r="C241" s="4"/>
      <c r="D241" s="4"/>
      <c r="E241" s="4"/>
      <c r="F241" s="4"/>
      <c r="G241" s="5"/>
      <c r="H241" s="5"/>
      <c r="J241" s="6"/>
      <c r="K241" s="6"/>
      <c r="L241" s="6"/>
    </row>
    <row r="242" spans="1:12" x14ac:dyDescent="0.25">
      <c r="A242" s="3">
        <v>1</v>
      </c>
      <c r="B242" s="6" t="s">
        <v>93</v>
      </c>
    </row>
    <row r="243" spans="1:12" x14ac:dyDescent="0.25">
      <c r="B243" s="2" t="s">
        <v>11</v>
      </c>
    </row>
    <row r="244" spans="1:12" x14ac:dyDescent="0.25">
      <c r="B244" s="2" t="s">
        <v>94</v>
      </c>
    </row>
    <row r="245" spans="1:12" x14ac:dyDescent="0.25">
      <c r="B245" s="2" t="s">
        <v>95</v>
      </c>
    </row>
    <row r="246" spans="1:12" x14ac:dyDescent="0.25">
      <c r="B246" s="2" t="s">
        <v>96</v>
      </c>
    </row>
    <row r="247" spans="1:12" x14ac:dyDescent="0.25">
      <c r="B247" s="2" t="s">
        <v>97</v>
      </c>
    </row>
    <row r="248" spans="1:12" x14ac:dyDescent="0.25">
      <c r="B248" s="6" t="s">
        <v>98</v>
      </c>
    </row>
    <row r="249" spans="1:12" x14ac:dyDescent="0.25">
      <c r="B249" s="10">
        <v>131</v>
      </c>
      <c r="C249" s="3" t="s">
        <v>16</v>
      </c>
      <c r="D249" s="3">
        <v>13025</v>
      </c>
      <c r="E249" s="3">
        <v>3890</v>
      </c>
      <c r="F249" s="6">
        <f>+D249-E249</f>
        <v>9135</v>
      </c>
      <c r="G249" s="11">
        <f>B249*E249</f>
        <v>509590</v>
      </c>
      <c r="H249" s="12">
        <f>B249*F249</f>
        <v>1196685</v>
      </c>
    </row>
    <row r="250" spans="1:12" x14ac:dyDescent="0.25">
      <c r="B250" s="2" t="s">
        <v>99</v>
      </c>
    </row>
    <row r="251" spans="1:12" x14ac:dyDescent="0.25">
      <c r="B251" s="2" t="s">
        <v>100</v>
      </c>
      <c r="D251" s="3"/>
      <c r="E251" s="3"/>
    </row>
    <row r="253" spans="1:12" x14ac:dyDescent="0.25">
      <c r="A253" s="3">
        <v>2</v>
      </c>
      <c r="B253" s="6" t="s">
        <v>101</v>
      </c>
    </row>
    <row r="254" spans="1:12" x14ac:dyDescent="0.25">
      <c r="B254" s="2" t="s">
        <v>11</v>
      </c>
    </row>
    <row r="255" spans="1:12" x14ac:dyDescent="0.25">
      <c r="B255" s="2" t="s">
        <v>94</v>
      </c>
    </row>
    <row r="256" spans="1:12" x14ac:dyDescent="0.25">
      <c r="B256" s="2" t="s">
        <v>95</v>
      </c>
    </row>
    <row r="257" spans="1:8" x14ac:dyDescent="0.25">
      <c r="B257" s="2" t="s">
        <v>96</v>
      </c>
    </row>
    <row r="258" spans="1:8" x14ac:dyDescent="0.25">
      <c r="B258" s="2" t="s">
        <v>97</v>
      </c>
    </row>
    <row r="259" spans="1:8" x14ac:dyDescent="0.25">
      <c r="B259" s="6" t="s">
        <v>102</v>
      </c>
    </row>
    <row r="260" spans="1:8" x14ac:dyDescent="0.25">
      <c r="B260" s="10">
        <v>52</v>
      </c>
      <c r="C260" s="3" t="s">
        <v>16</v>
      </c>
      <c r="D260" s="3">
        <v>13300</v>
      </c>
      <c r="E260" s="3">
        <v>4200</v>
      </c>
      <c r="F260" s="6">
        <f>+D260-E260</f>
        <v>9100</v>
      </c>
      <c r="G260" s="11">
        <f>B260*E260</f>
        <v>218400</v>
      </c>
      <c r="H260" s="12">
        <f>B260*F260</f>
        <v>473200</v>
      </c>
    </row>
    <row r="261" spans="1:8" x14ac:dyDescent="0.25">
      <c r="B261" s="2" t="s">
        <v>103</v>
      </c>
    </row>
    <row r="262" spans="1:8" x14ac:dyDescent="0.25">
      <c r="B262" s="2" t="s">
        <v>104</v>
      </c>
      <c r="D262" s="3"/>
      <c r="E262" s="3"/>
    </row>
    <row r="263" spans="1:8" x14ac:dyDescent="0.25">
      <c r="D263" s="3"/>
      <c r="E263" s="3"/>
    </row>
    <row r="264" spans="1:8" x14ac:dyDescent="0.25">
      <c r="A264" s="3">
        <v>2</v>
      </c>
      <c r="B264" s="6" t="s">
        <v>101</v>
      </c>
    </row>
    <row r="265" spans="1:8" x14ac:dyDescent="0.25">
      <c r="B265" s="2" t="s">
        <v>11</v>
      </c>
    </row>
    <row r="266" spans="1:8" x14ac:dyDescent="0.25">
      <c r="B266" s="2" t="s">
        <v>94</v>
      </c>
    </row>
    <row r="267" spans="1:8" x14ac:dyDescent="0.25">
      <c r="B267" s="2" t="s">
        <v>105</v>
      </c>
      <c r="D267" s="3"/>
      <c r="E267" s="3"/>
    </row>
    <row r="268" spans="1:8" x14ac:dyDescent="0.25">
      <c r="B268" s="10">
        <v>1</v>
      </c>
      <c r="C268" s="3" t="s">
        <v>106</v>
      </c>
      <c r="D268" s="3">
        <v>200000</v>
      </c>
      <c r="E268" s="3">
        <v>0</v>
      </c>
      <c r="F268" s="6">
        <f>+D268-E268</f>
        <v>200000</v>
      </c>
      <c r="G268" s="11">
        <f>B268*E268</f>
        <v>0</v>
      </c>
      <c r="H268" s="12">
        <f>B268*F268</f>
        <v>200000</v>
      </c>
    </row>
    <row r="270" spans="1:8" x14ac:dyDescent="0.25">
      <c r="B270" s="6" t="s">
        <v>84</v>
      </c>
      <c r="G270" s="19">
        <f>SUM(G249:G268)</f>
        <v>727990</v>
      </c>
      <c r="H270" s="19">
        <f>SUM(H249:H268)</f>
        <v>1869885</v>
      </c>
    </row>
    <row r="271" spans="1:8" x14ac:dyDescent="0.25">
      <c r="B271" s="13" t="s">
        <v>85</v>
      </c>
      <c r="G271" s="20">
        <f>SUM(G270:H270)</f>
        <v>2597875</v>
      </c>
      <c r="H271" s="20"/>
    </row>
    <row r="272" spans="1:8" x14ac:dyDescent="0.25">
      <c r="B272" s="6" t="s">
        <v>86</v>
      </c>
      <c r="G272" s="20">
        <f>+G271*0.27</f>
        <v>701426.25</v>
      </c>
      <c r="H272" s="20"/>
    </row>
    <row r="273" spans="1:8" x14ac:dyDescent="0.25">
      <c r="B273" s="6" t="s">
        <v>87</v>
      </c>
      <c r="G273" s="20">
        <f>SUM(G271:H272)</f>
        <v>3299301.25</v>
      </c>
      <c r="H273" s="20"/>
    </row>
    <row r="274" spans="1:8" x14ac:dyDescent="0.25">
      <c r="B274" s="6"/>
      <c r="G274" s="19"/>
      <c r="H274" s="19"/>
    </row>
    <row r="275" spans="1:8" x14ac:dyDescent="0.25">
      <c r="A275" s="13" t="s">
        <v>88</v>
      </c>
    </row>
    <row r="277" spans="1:8" x14ac:dyDescent="0.25">
      <c r="F277" s="7"/>
    </row>
    <row r="278" spans="1:8" x14ac:dyDescent="0.25">
      <c r="F278" s="7" t="s">
        <v>89</v>
      </c>
    </row>
    <row r="279" spans="1:8" x14ac:dyDescent="0.25">
      <c r="F279" s="7" t="s">
        <v>90</v>
      </c>
    </row>
    <row r="280" spans="1:8" x14ac:dyDescent="0.25">
      <c r="F280" s="7" t="s">
        <v>91</v>
      </c>
    </row>
  </sheetData>
  <mergeCells count="27">
    <mergeCell ref="G271:H271"/>
    <mergeCell ref="G272:H272"/>
    <mergeCell ref="G273:H273"/>
    <mergeCell ref="G227:H227"/>
    <mergeCell ref="A235:H235"/>
    <mergeCell ref="A237:H237"/>
    <mergeCell ref="A239:A240"/>
    <mergeCell ref="B239:C240"/>
    <mergeCell ref="E239:F239"/>
    <mergeCell ref="G239:H239"/>
    <mergeCell ref="G225:H225"/>
    <mergeCell ref="G226:H226"/>
    <mergeCell ref="A143:H143"/>
    <mergeCell ref="A145:H145"/>
    <mergeCell ref="A147:A148"/>
    <mergeCell ref="B147:C148"/>
    <mergeCell ref="E147:F147"/>
    <mergeCell ref="G147:H147"/>
    <mergeCell ref="G132:H132"/>
    <mergeCell ref="G133:H133"/>
    <mergeCell ref="G134:H134"/>
    <mergeCell ref="A1:H1"/>
    <mergeCell ref="A3:H3"/>
    <mergeCell ref="A5:A6"/>
    <mergeCell ref="B5:C6"/>
    <mergeCell ref="E5:F5"/>
    <mergeCell ref="G5:H5"/>
  </mergeCells>
  <pageMargins left="0.31496062992125984" right="0.19685039370078741" top="0.74803149606299213" bottom="0.74803149606299213" header="0.31496062992125984" footer="0.31496062992125984"/>
  <pageSetup paperSize="9"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 Mónika</dc:creator>
  <cp:lastModifiedBy>bujdosne.pap.eva</cp:lastModifiedBy>
  <cp:lastPrinted>2023-05-06T09:50:34Z</cp:lastPrinted>
  <dcterms:created xsi:type="dcterms:W3CDTF">2023-05-06T09:48:22Z</dcterms:created>
  <dcterms:modified xsi:type="dcterms:W3CDTF">2023-05-08T06:11:42Z</dcterms:modified>
</cp:coreProperties>
</file>